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705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<sst xmlns="http://schemas.openxmlformats.org/spreadsheetml/2006/main" count="185" uniqueCount="159">
  <si>
    <t>Розподіл мисливських угідь Львівської області станом на 31.01. 2017р.</t>
  </si>
  <si>
    <t>№
з/п</t>
  </si>
  <si>
    <t xml:space="preserve">Користувач
мисливських
угідь </t>
  </si>
  <si>
    <t>Надано в користування
угідь, га</t>
  </si>
  <si>
    <t>у тому числі</t>
  </si>
  <si>
    <t>% до загальної площі області</t>
  </si>
  <si>
    <t>№ рішення 
Львівської облради, 
дата</t>
  </si>
  <si>
    <t>Всього</t>
  </si>
  <si>
    <t xml:space="preserve">польові
</t>
  </si>
  <si>
    <t xml:space="preserve">лісові
</t>
  </si>
  <si>
    <t>водно-
болотні</t>
  </si>
  <si>
    <t>Бродівська р/р УТМР</t>
  </si>
  <si>
    <t>№ 568 від 02.08.2012</t>
  </si>
  <si>
    <t>Буська р/р УТМР</t>
  </si>
  <si>
    <t>№ 850 від 25.03.2013</t>
  </si>
  <si>
    <t>Городоцька р/р УТМР</t>
  </si>
  <si>
    <t>№ 536 від 03.07.2012</t>
  </si>
  <si>
    <t>Дрогобицька р/р УТМР</t>
  </si>
  <si>
    <t>№ 851 від 25.06.2013</t>
  </si>
  <si>
    <t>Жидачівська р/р УТМР</t>
  </si>
  <si>
    <t>Жовківська р/р УТМР</t>
  </si>
  <si>
    <t>Золочівська р/р УТМР</t>
  </si>
  <si>
    <t>Львівська о/о УТМР</t>
  </si>
  <si>
    <t>№ 298 від 22.11.2016</t>
  </si>
  <si>
    <t>Львівська р/р УТМР</t>
  </si>
  <si>
    <t>№ 846 від 25.06.2013</t>
  </si>
  <si>
    <t>Миколаївська р/р УТМР</t>
  </si>
  <si>
    <t>№ 602 від 09.10.2012</t>
  </si>
  <si>
    <t>Самбірська р/р УТМР</t>
  </si>
  <si>
    <t>Сокальська р/р УТМР</t>
  </si>
  <si>
    <t>Стрийська р/р УТМР</t>
  </si>
  <si>
    <t>№ 604 від 09.10.2012</t>
  </si>
  <si>
    <t>Червоноградська р/р УТМР</t>
  </si>
  <si>
    <t>Яворівська р/р УТМР</t>
  </si>
  <si>
    <t>№ 522 від 18.03.2008</t>
  </si>
  <si>
    <t>ВСЬОГО УТМР</t>
  </si>
  <si>
    <t>Буське ТМіР  "Лісівник"</t>
  </si>
  <si>
    <t>№ 598 від 09.10.2012</t>
  </si>
  <si>
    <t>Дрогобицьке ТМіР "Лісівник"</t>
  </si>
  <si>
    <t>№ 699 від 07.10.2008</t>
  </si>
  <si>
    <t>Жовківське ТМіР "Лісівник"</t>
  </si>
  <si>
    <t>Золочівське ТМіР "Лісівник"</t>
  </si>
  <si>
    <t>Львівське ТМіР "Лісівник"</t>
  </si>
  <si>
    <t>№ 479 від 15.05.2012</t>
  </si>
  <si>
    <t>Перемишлянське ТМіР "Лісівник"</t>
  </si>
  <si>
    <t>№ 799 від 20.06.2013</t>
  </si>
  <si>
    <t xml:space="preserve">Рава-Руське ТМіР "Лісівник" </t>
  </si>
  <si>
    <t>Самбірське ТМіР "Лісівник"</t>
  </si>
  <si>
    <t>Стрийське ТМіР "Лісівник"</t>
  </si>
  <si>
    <t>№ 616 від 23.10.2012</t>
  </si>
  <si>
    <t>Ходорівське ТМіР "Лісівник"</t>
  </si>
  <si>
    <t>№ 622 від 03.06.2008</t>
  </si>
  <si>
    <t>ВСЬОГО ТМІР "ЛІСІВНИК"</t>
  </si>
  <si>
    <t>ДП МГ "Стир"</t>
  </si>
  <si>
    <t>№ 380 від 23.06.2005</t>
  </si>
  <si>
    <t>НПП "Сколівські Бескиди"</t>
  </si>
  <si>
    <t>№ 368 від 02.11.2000</t>
  </si>
  <si>
    <t>ДП "Бібрський лісгосп"</t>
  </si>
  <si>
    <t>№ 848 від 25.06.2013</t>
  </si>
  <si>
    <t>ДП "Бродівський лісгосп"</t>
  </si>
  <si>
    <t>ДП "Буський лісгосп"</t>
  </si>
  <si>
    <t>№ 438 від 18.12.2007</t>
  </si>
  <si>
    <t>ДП "Дрогобицький лісгосп"</t>
  </si>
  <si>
    <t>№ 1183 від 09.09.2014</t>
  </si>
  <si>
    <t>ДП "Жовківський лісгосп"</t>
  </si>
  <si>
    <t>№1117 від 22.12.2009</t>
  </si>
  <si>
    <t>ДП "Золочівський лісгосп"</t>
  </si>
  <si>
    <t>№ 849 від 25. 06. 2013</t>
  </si>
  <si>
    <t>ДП "Рава-Руський лісгосп"</t>
  </si>
  <si>
    <t>ДП "Радехівське ЛМГ"</t>
  </si>
  <si>
    <t>№1088 від 08.12.2009</t>
  </si>
  <si>
    <t>ДП "Самбірський лісгосп"</t>
  </si>
  <si>
    <t>ДП "Сколівський лісгосп"</t>
  </si>
  <si>
    <t>№847 від 25.06.2013</t>
  </si>
  <si>
    <t>ДП "Славський лісгосп"</t>
  </si>
  <si>
    <t>№1089 від 08.12.2009</t>
  </si>
  <si>
    <t>ДП "Старосамбірське ЛМГ"</t>
  </si>
  <si>
    <t>№ 837 від 10.03.2009</t>
  </si>
  <si>
    <t>ДП "Стрийський лісгосп"</t>
  </si>
  <si>
    <t>№ 1182 від 09.09.2014</t>
  </si>
  <si>
    <t>ВСЬОГО ПО ЛОУЛМГ</t>
  </si>
  <si>
    <t>ТВМР ЗРУ г-во "Корчівка"</t>
  </si>
  <si>
    <t>№748 від 16.05.2013</t>
  </si>
  <si>
    <t>ВСЬОГО ВМТ ЗРУ</t>
  </si>
  <si>
    <t>ЛОО ФСТ "Динамо"г-во"Прикордонник"</t>
  </si>
  <si>
    <t>№ 599 від 09.10.2012</t>
  </si>
  <si>
    <t>ЛОО  ФСТ "Динамо" г-во "Янів"</t>
  </si>
  <si>
    <t>№ 600 від 09.10.2012</t>
  </si>
  <si>
    <t>ВСЬОГО ФСТ "ДИНАМО"</t>
  </si>
  <si>
    <t>Радехівське ТМіР</t>
  </si>
  <si>
    <t>№852 від 25.06.2013</t>
  </si>
  <si>
    <t>Турківське ТМіР</t>
  </si>
  <si>
    <t>№912 від 29.10.2013</t>
  </si>
  <si>
    <t>Мостиське ТМіР</t>
  </si>
  <si>
    <t>№1046 від 01.04.2014</t>
  </si>
  <si>
    <t>ТМР "Крижень"</t>
  </si>
  <si>
    <t>№ 515 від 11.03.2008</t>
  </si>
  <si>
    <t>ГОМР "Фазан"</t>
  </si>
  <si>
    <t>№ 845 від 25.06.2013</t>
  </si>
  <si>
    <t>Сколівське ТМіР "Карпати"</t>
  </si>
  <si>
    <t>№ 603 від 09.10.2012</t>
  </si>
  <si>
    <t>ТМР "Дністер"</t>
  </si>
  <si>
    <t>№ 194 від 04.12.2003</t>
  </si>
  <si>
    <t>ГОСМіР "Крук"</t>
  </si>
  <si>
    <t>№ 1441 від 15.09.2015</t>
  </si>
  <si>
    <t>Природоохоронне СМРТ "Ромош"</t>
  </si>
  <si>
    <t>№ 698 від 11.04.2013</t>
  </si>
  <si>
    <t>Сокальська РГО "Патріот Плюс"</t>
  </si>
  <si>
    <t>№ 699 від 11.04.2013</t>
  </si>
  <si>
    <t>МРГ "Старичі"</t>
  </si>
  <si>
    <t>№ 1439 від 15.09.2015</t>
  </si>
  <si>
    <t>ТМР "Чайківські луги"</t>
  </si>
  <si>
    <t>0,2</t>
  </si>
  <si>
    <t>0,3</t>
  </si>
  <si>
    <t>0,01</t>
  </si>
  <si>
    <t>№1481 від  03.11.2015</t>
  </si>
  <si>
    <t>ВСЬОГО ІНШІ ГРОМАДСЬКІ ОРГАНІЗАЦІЇ</t>
  </si>
  <si>
    <t>ВАТ "Шляхбудсервіс"</t>
  </si>
  <si>
    <t>№ 509 від 11.03.2008</t>
  </si>
  <si>
    <t>ПП "Біон"</t>
  </si>
  <si>
    <t>№ 511 від 11.03.2008</t>
  </si>
  <si>
    <t>ПП "Екобескид"</t>
  </si>
  <si>
    <t>ПП "МГ"Динаміт"</t>
  </si>
  <si>
    <t>№ 513 від 11.03.2008</t>
  </si>
  <si>
    <t>ТзОВ "Ведмежа"</t>
  </si>
  <si>
    <t>ТзОВ "Золота Липа"</t>
  </si>
  <si>
    <t>ТзОВ "МГ "Вепр"</t>
  </si>
  <si>
    <t>ТзОВ "МГ "Зубр"</t>
  </si>
  <si>
    <t>№ 620 від 03.06.2008</t>
  </si>
  <si>
    <t>ТзОВ "МГ "Ватра Плюс"</t>
  </si>
  <si>
    <t>ТзОВ "Свірж"</t>
  </si>
  <si>
    <t>№ 1264 від 09.12.2014</t>
  </si>
  <si>
    <t>ТзОВ "Тустань"</t>
  </si>
  <si>
    <t>ТзОВ МГ "Беркут"</t>
  </si>
  <si>
    <t>№ 901 від 28.04.2009</t>
  </si>
  <si>
    <t>ТзОВ МГ "Витків"</t>
  </si>
  <si>
    <t>ТзОВ МГ "Едельвейс - Тур"</t>
  </si>
  <si>
    <t>ПП "Спектр Центр"</t>
  </si>
  <si>
    <t>ПП "МГ"Верхоли"</t>
  </si>
  <si>
    <t>№ 746 від 16.05.2013</t>
  </si>
  <si>
    <t>ПП "Чібіс-2011"</t>
  </si>
  <si>
    <t>№ 844 від 25.06. 2013</t>
  </si>
  <si>
    <t>ТзОВ "Куличківське мисливське г-во"</t>
  </si>
  <si>
    <t>№ 1047 від 01.04.2014</t>
  </si>
  <si>
    <t>ТзОВ "Блиск Сервіс МП"</t>
  </si>
  <si>
    <t>№ 1184 від 09.09.2014</t>
  </si>
  <si>
    <t>ТзОВ "Лісівник"</t>
  </si>
  <si>
    <t>№ 1185 від 09.09.2014</t>
  </si>
  <si>
    <t>ТзОВ "ГалБудСервіс"</t>
  </si>
  <si>
    <t>№ 1438 від 15.09.2015</t>
  </si>
  <si>
    <t>ТзОВ "Полісся"</t>
  </si>
  <si>
    <t>№185 від 07.06.2016</t>
  </si>
  <si>
    <t>ГОТМР "Сокіл"</t>
  </si>
  <si>
    <t>№ 245 від 27.09.2016</t>
  </si>
  <si>
    <t>ТзОВ МГ "Квік"</t>
  </si>
  <si>
    <t>№ 346 від 31.01.2017</t>
  </si>
  <si>
    <t>ВСЬОГО ІНШІ</t>
  </si>
  <si>
    <t xml:space="preserve"> </t>
  </si>
  <si>
    <t>РАЗОМ ПО ЛЬВІВСЬКІЙ ОБЛАСТІ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</si>
</sst>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</numFmts>
  <fonts count="9">
    <font>
      <sz val="10"/>
      <name val="Arial"/>
      <family val="0"/>
    </font>
    <font>
      <sz val="16"/>
      <name val="Times New Roman"/>
      <family val="1"/>
    </font>
    <font>
      <sz val="14"/>
      <color indexed="8"/>
      <name val="Arial Cyr"/>
      <family val="0"/>
    </font>
    <font>
      <sz val="14"/>
      <color indexed="8"/>
      <name val="Times New Roman CYR"/>
      <family val="1"/>
    </font>
    <font>
      <sz val="14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3" fontId="3" fillId="2" borderId="9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5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3" fillId="2" borderId="5" xfId="0" applyNumberFormat="1" applyFont="1" applyFill="1" applyBorder="1" applyAlignment="1">
      <alignment horizontal="left"/>
    </xf>
    <xf numFmtId="0" fontId="4" fillId="0" borderId="5" xfId="0" applyFont="1" applyBorder="1" applyAlignment="1">
      <alignment/>
    </xf>
    <xf numFmtId="3" fontId="3" fillId="2" borderId="11" xfId="0" applyNumberFormat="1" applyFont="1" applyFill="1" applyBorder="1" applyAlignment="1">
      <alignment horizontal="left"/>
    </xf>
    <xf numFmtId="3" fontId="3" fillId="2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3" fontId="8" fillId="2" borderId="5" xfId="0" applyNumberFormat="1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 wrapText="1"/>
    </xf>
    <xf numFmtId="3" fontId="6" fillId="2" borderId="5" xfId="0" applyNumberFormat="1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workbookViewId="0" topLeftCell="A1">
      <selection activeCell="M9" sqref="M9"/>
    </sheetView>
  </sheetViews>
  <sheetFormatPr defaultColWidth="9.140625" defaultRowHeight="12.75"/>
  <cols>
    <col min="2" max="2" width="51.00390625" style="0" customWidth="1"/>
    <col min="3" max="3" width="18.8515625" style="0" customWidth="1"/>
    <col min="4" max="4" width="11.7109375" style="0" customWidth="1"/>
    <col min="5" max="5" width="10.421875" style="0" customWidth="1"/>
    <col min="6" max="6" width="11.7109375" style="0" customWidth="1"/>
    <col min="7" max="7" width="11.8515625" style="0" customWidth="1"/>
    <col min="8" max="8" width="12.00390625" style="0" customWidth="1"/>
    <col min="9" max="9" width="10.57421875" style="0" customWidth="1"/>
    <col min="10" max="10" width="11.140625" style="0" customWidth="1"/>
    <col min="11" max="11" width="26.8515625" style="0" customWidth="1"/>
  </cols>
  <sheetData>
    <row r="1" spans="1:11" ht="2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2" t="s">
        <v>1</v>
      </c>
      <c r="B2" s="3" t="s">
        <v>2</v>
      </c>
      <c r="C2" s="3" t="s">
        <v>3</v>
      </c>
      <c r="D2" s="4" t="s">
        <v>4</v>
      </c>
      <c r="E2" s="4"/>
      <c r="F2" s="4"/>
      <c r="G2" s="5" t="s">
        <v>5</v>
      </c>
      <c r="H2" s="5"/>
      <c r="I2" s="5"/>
      <c r="J2" s="5"/>
      <c r="K2" s="3" t="s">
        <v>6</v>
      </c>
    </row>
    <row r="3" spans="1:11" ht="18.75">
      <c r="A3" s="6"/>
      <c r="B3" s="7"/>
      <c r="C3" s="8"/>
      <c r="D3" s="9"/>
      <c r="E3" s="9"/>
      <c r="F3" s="9"/>
      <c r="G3" s="10" t="s">
        <v>7</v>
      </c>
      <c r="H3" s="10" t="s">
        <v>4</v>
      </c>
      <c r="I3" s="10"/>
      <c r="J3" s="10"/>
      <c r="K3" s="8"/>
    </row>
    <row r="4" spans="1:11" ht="104.25" customHeight="1" thickBot="1">
      <c r="A4" s="11"/>
      <c r="B4" s="12"/>
      <c r="C4" s="13"/>
      <c r="D4" s="14" t="s">
        <v>8</v>
      </c>
      <c r="E4" s="14" t="s">
        <v>9</v>
      </c>
      <c r="F4" s="14" t="s">
        <v>10</v>
      </c>
      <c r="G4" s="15"/>
      <c r="H4" s="14" t="s">
        <v>8</v>
      </c>
      <c r="I4" s="14" t="s">
        <v>9</v>
      </c>
      <c r="J4" s="14" t="s">
        <v>10</v>
      </c>
      <c r="K4" s="13"/>
    </row>
    <row r="5" spans="1:11" ht="18.75">
      <c r="A5" s="16">
        <v>1</v>
      </c>
      <c r="B5" s="17" t="s">
        <v>11</v>
      </c>
      <c r="C5" s="18">
        <v>3207.7</v>
      </c>
      <c r="D5" s="18">
        <v>21732.9</v>
      </c>
      <c r="E5" s="18">
        <v>2600.4</v>
      </c>
      <c r="F5" s="18">
        <v>607.3</v>
      </c>
      <c r="G5" s="19">
        <f aca="true" t="shared" si="0" ref="G5:J19">C5/C$91*100</f>
        <v>0.19700077331263433</v>
      </c>
      <c r="H5" s="19">
        <f t="shared" si="0"/>
        <v>2.3117525827675434</v>
      </c>
      <c r="I5" s="19">
        <f t="shared" si="0"/>
        <v>0.4279085779016913</v>
      </c>
      <c r="J5" s="19">
        <f t="shared" si="0"/>
        <v>1.4739815437996784</v>
      </c>
      <c r="K5" s="20" t="s">
        <v>12</v>
      </c>
    </row>
    <row r="6" spans="1:11" ht="18.75">
      <c r="A6" s="21">
        <v>2</v>
      </c>
      <c r="B6" s="22" t="s">
        <v>13</v>
      </c>
      <c r="C6" s="23">
        <v>17358</v>
      </c>
      <c r="D6" s="23">
        <v>13595</v>
      </c>
      <c r="E6" s="23">
        <v>3260</v>
      </c>
      <c r="F6" s="23">
        <v>503.3</v>
      </c>
      <c r="G6" s="24">
        <f t="shared" si="0"/>
        <v>1.0660409088009186</v>
      </c>
      <c r="H6" s="24">
        <f t="shared" si="0"/>
        <v>1.4461151692928575</v>
      </c>
      <c r="I6" s="24">
        <f t="shared" si="0"/>
        <v>0.5364489939853536</v>
      </c>
      <c r="J6" s="24">
        <f t="shared" si="0"/>
        <v>1.221562507812248</v>
      </c>
      <c r="K6" s="25" t="s">
        <v>14</v>
      </c>
    </row>
    <row r="7" spans="1:11" ht="18.75">
      <c r="A7" s="21">
        <f>A6+1</f>
        <v>3</v>
      </c>
      <c r="B7" s="22" t="s">
        <v>15</v>
      </c>
      <c r="C7" s="23">
        <f>D7+E7+F7</f>
        <v>35349</v>
      </c>
      <c r="D7" s="23">
        <v>27362</v>
      </c>
      <c r="E7" s="23">
        <v>6146</v>
      </c>
      <c r="F7" s="23">
        <v>1841</v>
      </c>
      <c r="G7" s="24">
        <f t="shared" si="0"/>
        <v>2.1709574884896687</v>
      </c>
      <c r="H7" s="24">
        <f t="shared" si="0"/>
        <v>2.9105261686054558</v>
      </c>
      <c r="I7" s="24">
        <f t="shared" si="0"/>
        <v>1.0113544530779088</v>
      </c>
      <c r="J7" s="24">
        <f t="shared" si="0"/>
        <v>4.468302358200573</v>
      </c>
      <c r="K7" s="25" t="s">
        <v>16</v>
      </c>
    </row>
    <row r="8" spans="1:11" ht="18.75">
      <c r="A8" s="21">
        <v>4</v>
      </c>
      <c r="B8" s="22" t="s">
        <v>17</v>
      </c>
      <c r="C8" s="23">
        <v>22435</v>
      </c>
      <c r="D8" s="23">
        <v>17356</v>
      </c>
      <c r="E8" s="23">
        <v>4429</v>
      </c>
      <c r="F8" s="23">
        <v>650</v>
      </c>
      <c r="G8" s="24">
        <f t="shared" si="0"/>
        <v>1.377844670408377</v>
      </c>
      <c r="H8" s="24">
        <f t="shared" si="0"/>
        <v>1.8461768943175312</v>
      </c>
      <c r="I8" s="24">
        <f t="shared" si="0"/>
        <v>0.7288136792518807</v>
      </c>
      <c r="J8" s="24">
        <f t="shared" si="0"/>
        <v>1.5776189749214409</v>
      </c>
      <c r="K8" s="25" t="s">
        <v>18</v>
      </c>
    </row>
    <row r="9" spans="1:11" ht="18.75">
      <c r="A9" s="21">
        <v>5</v>
      </c>
      <c r="B9" s="22" t="s">
        <v>19</v>
      </c>
      <c r="C9" s="23">
        <v>35863</v>
      </c>
      <c r="D9" s="23">
        <v>30348</v>
      </c>
      <c r="E9" s="23">
        <v>4365</v>
      </c>
      <c r="F9" s="23">
        <v>1150</v>
      </c>
      <c r="G9" s="24">
        <f t="shared" si="0"/>
        <v>2.202524778910436</v>
      </c>
      <c r="H9" s="24">
        <f t="shared" si="0"/>
        <v>3.2281502874365313</v>
      </c>
      <c r="I9" s="24">
        <f t="shared" si="0"/>
        <v>0.7182821652595303</v>
      </c>
      <c r="J9" s="24">
        <f t="shared" si="0"/>
        <v>2.7911720325533187</v>
      </c>
      <c r="K9" s="25" t="s">
        <v>12</v>
      </c>
    </row>
    <row r="10" spans="1:11" ht="18.75">
      <c r="A10" s="21">
        <f>A9+1</f>
        <v>6</v>
      </c>
      <c r="B10" s="22" t="s">
        <v>20</v>
      </c>
      <c r="C10" s="23">
        <v>27919</v>
      </c>
      <c r="D10" s="23">
        <v>20645</v>
      </c>
      <c r="E10" s="23">
        <v>6356</v>
      </c>
      <c r="F10" s="23">
        <v>918</v>
      </c>
      <c r="G10" s="24">
        <f t="shared" si="0"/>
        <v>1.714644321512435</v>
      </c>
      <c r="H10" s="24">
        <f t="shared" si="0"/>
        <v>2.1960314578926847</v>
      </c>
      <c r="I10" s="24">
        <f t="shared" si="0"/>
        <v>1.045910983365309</v>
      </c>
      <c r="J10" s="24">
        <f t="shared" si="0"/>
        <v>2.228083413812127</v>
      </c>
      <c r="K10" s="25" t="s">
        <v>12</v>
      </c>
    </row>
    <row r="11" spans="1:11" ht="18.75">
      <c r="A11" s="21">
        <f>A10+1</f>
        <v>7</v>
      </c>
      <c r="B11" s="22" t="s">
        <v>21</v>
      </c>
      <c r="C11" s="23">
        <v>39826</v>
      </c>
      <c r="D11" s="23">
        <v>30644</v>
      </c>
      <c r="E11" s="23">
        <v>7716</v>
      </c>
      <c r="F11" s="23">
        <v>1466</v>
      </c>
      <c r="G11" s="24">
        <f t="shared" si="0"/>
        <v>2.4459122729522633</v>
      </c>
      <c r="H11" s="24">
        <f t="shared" si="0"/>
        <v>3.2596361344472475</v>
      </c>
      <c r="I11" s="24">
        <f t="shared" si="0"/>
        <v>1.269705655702757</v>
      </c>
      <c r="J11" s="24">
        <f t="shared" si="0"/>
        <v>3.558137564976665</v>
      </c>
      <c r="K11" s="25" t="s">
        <v>12</v>
      </c>
    </row>
    <row r="12" spans="1:11" ht="18.75">
      <c r="A12" s="21">
        <v>8</v>
      </c>
      <c r="B12" s="22" t="s">
        <v>22</v>
      </c>
      <c r="C12" s="23">
        <v>18148</v>
      </c>
      <c r="D12" s="23">
        <v>12054</v>
      </c>
      <c r="E12" s="23">
        <v>5961</v>
      </c>
      <c r="F12" s="23">
        <v>133</v>
      </c>
      <c r="G12" s="24">
        <f t="shared" si="0"/>
        <v>1.1145587287083232</v>
      </c>
      <c r="H12" s="24">
        <f t="shared" si="0"/>
        <v>1.282197296848555</v>
      </c>
      <c r="I12" s="24">
        <f t="shared" si="0"/>
        <v>0.9809117954437708</v>
      </c>
      <c r="J12" s="24">
        <f t="shared" si="0"/>
        <v>0.32280511333007944</v>
      </c>
      <c r="K12" s="25" t="s">
        <v>23</v>
      </c>
    </row>
    <row r="13" spans="1:11" ht="18.75">
      <c r="A13" s="21">
        <v>9</v>
      </c>
      <c r="B13" s="22" t="s">
        <v>24</v>
      </c>
      <c r="C13" s="23">
        <v>35502</v>
      </c>
      <c r="D13" s="23">
        <v>28037</v>
      </c>
      <c r="E13" s="23">
        <v>6423</v>
      </c>
      <c r="F13" s="23">
        <v>1041</v>
      </c>
      <c r="G13" s="26">
        <f t="shared" si="0"/>
        <v>2.1803539776616097</v>
      </c>
      <c r="H13" s="26">
        <f t="shared" si="0"/>
        <v>2.98232666432246</v>
      </c>
      <c r="I13" s="26">
        <f t="shared" si="0"/>
        <v>1.056936162076051</v>
      </c>
      <c r="J13" s="26">
        <f t="shared" si="0"/>
        <v>2.526617465989569</v>
      </c>
      <c r="K13" s="25" t="s">
        <v>25</v>
      </c>
    </row>
    <row r="14" spans="1:11" ht="18.75">
      <c r="A14" s="21">
        <v>10</v>
      </c>
      <c r="B14" s="22" t="s">
        <v>26</v>
      </c>
      <c r="C14" s="23">
        <v>33053</v>
      </c>
      <c r="D14" s="23">
        <v>22446</v>
      </c>
      <c r="E14" s="23">
        <v>8047</v>
      </c>
      <c r="F14" s="23">
        <v>2560</v>
      </c>
      <c r="G14" s="24">
        <f t="shared" si="0"/>
        <v>2.029948735948656</v>
      </c>
      <c r="H14" s="24">
        <f t="shared" si="0"/>
        <v>2.3876058175761297</v>
      </c>
      <c r="I14" s="24">
        <f t="shared" si="0"/>
        <v>1.324173329631945</v>
      </c>
      <c r="J14" s="24">
        <f t="shared" si="0"/>
        <v>6.213391655075213</v>
      </c>
      <c r="K14" s="25" t="s">
        <v>27</v>
      </c>
    </row>
    <row r="15" spans="1:11" ht="18.75">
      <c r="A15" s="21">
        <v>11</v>
      </c>
      <c r="B15" s="22" t="s">
        <v>28</v>
      </c>
      <c r="C15" s="23">
        <v>38120</v>
      </c>
      <c r="D15" s="23">
        <v>32785</v>
      </c>
      <c r="E15" s="23">
        <v>3762</v>
      </c>
      <c r="F15" s="23">
        <v>1573</v>
      </c>
      <c r="G15" s="24">
        <f t="shared" si="0"/>
        <v>2.341138347937033</v>
      </c>
      <c r="H15" s="24">
        <f t="shared" si="0"/>
        <v>3.48737666975111</v>
      </c>
      <c r="I15" s="24">
        <f t="shared" si="0"/>
        <v>0.6190555568628529</v>
      </c>
      <c r="J15" s="24">
        <f t="shared" si="0"/>
        <v>3.817837919309887</v>
      </c>
      <c r="K15" s="25" t="s">
        <v>12</v>
      </c>
    </row>
    <row r="16" spans="1:11" ht="18.75">
      <c r="A16" s="21">
        <v>12</v>
      </c>
      <c r="B16" s="22" t="s">
        <v>29</v>
      </c>
      <c r="C16" s="23">
        <v>40452.6</v>
      </c>
      <c r="D16" s="23">
        <v>34443.3</v>
      </c>
      <c r="E16" s="23">
        <v>4402.3</v>
      </c>
      <c r="F16" s="23">
        <v>1607</v>
      </c>
      <c r="G16" s="24">
        <f t="shared" si="0"/>
        <v>2.484394888083883</v>
      </c>
      <c r="H16" s="24">
        <f t="shared" si="0"/>
        <v>3.663771872784457</v>
      </c>
      <c r="I16" s="24">
        <f t="shared" si="0"/>
        <v>0.7244200632581971</v>
      </c>
      <c r="J16" s="24">
        <f t="shared" si="0"/>
        <v>3.9003595272288547</v>
      </c>
      <c r="K16" s="25" t="s">
        <v>12</v>
      </c>
    </row>
    <row r="17" spans="1:11" ht="18.75">
      <c r="A17" s="21">
        <v>13</v>
      </c>
      <c r="B17" s="22" t="s">
        <v>30</v>
      </c>
      <c r="C17" s="23">
        <v>10156.42</v>
      </c>
      <c r="D17" s="23">
        <v>7084.13</v>
      </c>
      <c r="E17" s="23">
        <v>2680</v>
      </c>
      <c r="F17" s="23">
        <v>392.23</v>
      </c>
      <c r="G17" s="24">
        <f t="shared" si="0"/>
        <v>0.6237561474227346</v>
      </c>
      <c r="H17" s="24">
        <f t="shared" si="0"/>
        <v>0.7535467344054881</v>
      </c>
      <c r="I17" s="24">
        <f t="shared" si="0"/>
        <v>0.4410071484296772</v>
      </c>
      <c r="J17" s="24">
        <f t="shared" si="0"/>
        <v>0.9519838315899026</v>
      </c>
      <c r="K17" s="25" t="s">
        <v>31</v>
      </c>
    </row>
    <row r="18" spans="1:11" ht="18.75">
      <c r="A18" s="21">
        <v>14</v>
      </c>
      <c r="B18" s="22" t="s">
        <v>32</v>
      </c>
      <c r="C18" s="23">
        <v>18796.3</v>
      </c>
      <c r="D18" s="23">
        <v>11560.2</v>
      </c>
      <c r="E18" s="23">
        <v>6184.8</v>
      </c>
      <c r="F18" s="23">
        <v>1051.3</v>
      </c>
      <c r="G18" s="24">
        <f t="shared" si="0"/>
        <v>1.1543740485133487</v>
      </c>
      <c r="H18" s="24">
        <f t="shared" si="0"/>
        <v>1.2296712453151375</v>
      </c>
      <c r="I18" s="24">
        <f t="shared" si="0"/>
        <v>1.0177391834357716</v>
      </c>
      <c r="J18" s="24">
        <f t="shared" si="0"/>
        <v>2.5516166589767857</v>
      </c>
      <c r="K18" s="25" t="s">
        <v>12</v>
      </c>
    </row>
    <row r="19" spans="1:11" ht="18.75">
      <c r="A19" s="21">
        <v>15</v>
      </c>
      <c r="B19" s="22" t="s">
        <v>33</v>
      </c>
      <c r="C19" s="23">
        <f>D19+E19+F19</f>
        <v>5927</v>
      </c>
      <c r="D19" s="23">
        <v>5030</v>
      </c>
      <c r="E19" s="23">
        <v>304</v>
      </c>
      <c r="F19" s="23">
        <v>593</v>
      </c>
      <c r="G19" s="24">
        <f t="shared" si="0"/>
        <v>0.3640064792293493</v>
      </c>
      <c r="H19" s="24">
        <f t="shared" si="0"/>
        <v>0.5350466569726425</v>
      </c>
      <c r="I19" s="24">
        <f t="shared" si="0"/>
        <v>0.05002469146366487</v>
      </c>
      <c r="J19" s="24">
        <f t="shared" si="0"/>
        <v>1.4392739263514067</v>
      </c>
      <c r="K19" s="25" t="s">
        <v>34</v>
      </c>
    </row>
    <row r="20" spans="1:11" ht="18.75">
      <c r="A20" s="27" t="s">
        <v>35</v>
      </c>
      <c r="B20" s="28"/>
      <c r="C20" s="29">
        <f>SUM(C5:C19)</f>
        <v>382113.01999999996</v>
      </c>
      <c r="D20" s="29">
        <f aca="true" t="shared" si="1" ref="D20:J20">SUM(D5:D19)</f>
        <v>315122.53</v>
      </c>
      <c r="E20" s="29">
        <f t="shared" si="1"/>
        <v>72636.50000000001</v>
      </c>
      <c r="F20" s="29">
        <f t="shared" si="1"/>
        <v>16086.13</v>
      </c>
      <c r="G20" s="29">
        <f t="shared" si="1"/>
        <v>23.46745656789167</v>
      </c>
      <c r="H20" s="29">
        <f t="shared" si="1"/>
        <v>33.519931652735835</v>
      </c>
      <c r="I20" s="29">
        <f t="shared" si="1"/>
        <v>11.952692439146361</v>
      </c>
      <c r="J20" s="29">
        <f t="shared" si="1"/>
        <v>39.04274449392775</v>
      </c>
      <c r="K20" s="30"/>
    </row>
    <row r="21" spans="1:11" ht="18.75">
      <c r="A21" s="21">
        <v>16</v>
      </c>
      <c r="B21" s="22" t="s">
        <v>36</v>
      </c>
      <c r="C21" s="23">
        <v>20594.2</v>
      </c>
      <c r="D21" s="23">
        <v>13567.7</v>
      </c>
      <c r="E21" s="23">
        <v>6086.4</v>
      </c>
      <c r="F21" s="23">
        <v>940.1</v>
      </c>
      <c r="G21" s="24">
        <f aca="true" t="shared" si="2" ref="G21:J30">C21/C$91*100</f>
        <v>1.264792008527934</v>
      </c>
      <c r="H21" s="24">
        <f t="shared" si="2"/>
        <v>1.4432112381327478</v>
      </c>
      <c r="I21" s="24">
        <f t="shared" si="2"/>
        <v>1.0015469806725323</v>
      </c>
      <c r="J21" s="24">
        <f t="shared" si="2"/>
        <v>2.281722458959456</v>
      </c>
      <c r="K21" s="25" t="s">
        <v>37</v>
      </c>
    </row>
    <row r="22" spans="1:11" ht="18.75">
      <c r="A22" s="21">
        <v>17</v>
      </c>
      <c r="B22" s="22" t="s">
        <v>38</v>
      </c>
      <c r="C22" s="23">
        <f>D22+E22+F22</f>
        <v>42479</v>
      </c>
      <c r="D22" s="23">
        <v>29077</v>
      </c>
      <c r="E22" s="23">
        <v>12906</v>
      </c>
      <c r="F22" s="23">
        <v>496</v>
      </c>
      <c r="G22" s="24">
        <f t="shared" si="2"/>
        <v>2.608846166894471</v>
      </c>
      <c r="H22" s="24">
        <f t="shared" si="2"/>
        <v>3.0929526132790306</v>
      </c>
      <c r="I22" s="24">
        <f t="shared" si="2"/>
        <v>2.1237456185199304</v>
      </c>
      <c r="J22" s="24">
        <f t="shared" si="2"/>
        <v>1.2038446331708226</v>
      </c>
      <c r="K22" s="25" t="s">
        <v>39</v>
      </c>
    </row>
    <row r="23" spans="1:11" ht="18.75">
      <c r="A23" s="21">
        <v>18</v>
      </c>
      <c r="B23" s="22" t="s">
        <v>40</v>
      </c>
      <c r="C23" s="23">
        <v>37205.5</v>
      </c>
      <c r="D23" s="23">
        <v>27029.4</v>
      </c>
      <c r="E23" s="23">
        <v>9223.1</v>
      </c>
      <c r="F23" s="23">
        <v>953</v>
      </c>
      <c r="G23" s="24">
        <f t="shared" si="2"/>
        <v>2.284974365272069</v>
      </c>
      <c r="H23" s="24">
        <f t="shared" si="2"/>
        <v>2.8751471391603065</v>
      </c>
      <c r="I23" s="24">
        <f t="shared" si="2"/>
        <v>1.5177063547319984</v>
      </c>
      <c r="J23" s="24">
        <f t="shared" si="2"/>
        <v>2.3130321278463586</v>
      </c>
      <c r="K23" s="25" t="s">
        <v>12</v>
      </c>
    </row>
    <row r="24" spans="1:11" ht="18.75">
      <c r="A24" s="21">
        <v>19</v>
      </c>
      <c r="B24" s="22" t="s">
        <v>41</v>
      </c>
      <c r="C24" s="23">
        <v>25843.4</v>
      </c>
      <c r="D24" s="23">
        <v>21827.8</v>
      </c>
      <c r="E24" s="23">
        <v>3627.7</v>
      </c>
      <c r="F24" s="23">
        <v>387.9</v>
      </c>
      <c r="G24" s="24">
        <f t="shared" si="2"/>
        <v>1.5871714265759687</v>
      </c>
      <c r="H24" s="24">
        <f t="shared" si="2"/>
        <v>2.32184720060983</v>
      </c>
      <c r="I24" s="24">
        <f t="shared" si="2"/>
        <v>0.5969558329695298</v>
      </c>
      <c r="J24" s="24">
        <f t="shared" si="2"/>
        <v>0.9414744621108105</v>
      </c>
      <c r="K24" s="25" t="s">
        <v>12</v>
      </c>
    </row>
    <row r="25" spans="1:11" ht="18.75">
      <c r="A25" s="21">
        <v>20</v>
      </c>
      <c r="B25" s="22" t="s">
        <v>42</v>
      </c>
      <c r="C25" s="23">
        <f>D25+E25+F25</f>
        <v>29475</v>
      </c>
      <c r="D25" s="23">
        <v>19346</v>
      </c>
      <c r="E25" s="23">
        <v>9133</v>
      </c>
      <c r="F25" s="23">
        <v>996</v>
      </c>
      <c r="G25" s="24">
        <f t="shared" si="2"/>
        <v>1.8102060022414495</v>
      </c>
      <c r="H25" s="24">
        <f t="shared" si="2"/>
        <v>2.057855392801738</v>
      </c>
      <c r="I25" s="24">
        <f t="shared" si="2"/>
        <v>1.5028799576896426</v>
      </c>
      <c r="J25" s="24">
        <f t="shared" si="2"/>
        <v>2.4173976908027</v>
      </c>
      <c r="K25" s="25" t="s">
        <v>43</v>
      </c>
    </row>
    <row r="26" spans="1:11" ht="18.75">
      <c r="A26" s="21">
        <v>21</v>
      </c>
      <c r="B26" s="22" t="s">
        <v>44</v>
      </c>
      <c r="C26" s="23">
        <v>13378</v>
      </c>
      <c r="D26" s="23">
        <v>7322</v>
      </c>
      <c r="E26" s="23">
        <v>5971</v>
      </c>
      <c r="F26" s="23">
        <v>83</v>
      </c>
      <c r="G26" s="24"/>
      <c r="H26" s="24">
        <f t="shared" si="2"/>
        <v>0.7788492290961606</v>
      </c>
      <c r="I26" s="24">
        <f t="shared" si="2"/>
        <v>0.9825573445050756</v>
      </c>
      <c r="J26" s="24">
        <f t="shared" si="2"/>
        <v>0.20144980756689168</v>
      </c>
      <c r="K26" s="25" t="s">
        <v>45</v>
      </c>
    </row>
    <row r="27" spans="1:11" ht="18.75">
      <c r="A27" s="21">
        <v>22</v>
      </c>
      <c r="B27" s="22" t="s">
        <v>46</v>
      </c>
      <c r="C27" s="23">
        <v>29981.2</v>
      </c>
      <c r="D27" s="23">
        <v>17376.8</v>
      </c>
      <c r="E27" s="23">
        <v>11910</v>
      </c>
      <c r="F27" s="23">
        <v>694.4</v>
      </c>
      <c r="G27" s="24">
        <f>C27/C$91*100</f>
        <v>1.8412942559593333</v>
      </c>
      <c r="H27" s="24">
        <f t="shared" si="2"/>
        <v>1.8483894132966625</v>
      </c>
      <c r="I27" s="24">
        <f t="shared" si="2"/>
        <v>1.9598489320139758</v>
      </c>
      <c r="J27" s="24">
        <f t="shared" si="2"/>
        <v>1.6853824864391516</v>
      </c>
      <c r="K27" s="25" t="s">
        <v>12</v>
      </c>
    </row>
    <row r="28" spans="1:11" ht="18.75">
      <c r="A28" s="21">
        <v>23</v>
      </c>
      <c r="B28" s="22" t="s">
        <v>47</v>
      </c>
      <c r="C28" s="23">
        <v>47560</v>
      </c>
      <c r="D28" s="23">
        <v>32619</v>
      </c>
      <c r="E28" s="23">
        <v>13843</v>
      </c>
      <c r="F28" s="23">
        <v>1098</v>
      </c>
      <c r="G28" s="24">
        <f>C28/C$91*100</f>
        <v>2.9208955883495618</v>
      </c>
      <c r="H28" s="24">
        <f t="shared" si="2"/>
        <v>3.469719066359965</v>
      </c>
      <c r="I28" s="24">
        <f t="shared" si="2"/>
        <v>2.277933565564187</v>
      </c>
      <c r="J28" s="24">
        <f t="shared" si="2"/>
        <v>2.664962514559603</v>
      </c>
      <c r="K28" s="25" t="s">
        <v>12</v>
      </c>
    </row>
    <row r="29" spans="1:11" ht="18.75">
      <c r="A29" s="21">
        <v>24</v>
      </c>
      <c r="B29" s="22" t="s">
        <v>48</v>
      </c>
      <c r="C29" s="23">
        <f aca="true" t="shared" si="3" ref="C29:C45">D29+E29+F29</f>
        <v>35491</v>
      </c>
      <c r="D29" s="23">
        <v>24780</v>
      </c>
      <c r="E29" s="23">
        <v>9644</v>
      </c>
      <c r="F29" s="23">
        <v>1067</v>
      </c>
      <c r="G29" s="24">
        <f>C29/C$91*100</f>
        <v>2.1796784130806204</v>
      </c>
      <c r="H29" s="24">
        <f t="shared" si="2"/>
        <v>2.635875976099817</v>
      </c>
      <c r="I29" s="24">
        <f t="shared" si="2"/>
        <v>1.5869675147223161</v>
      </c>
      <c r="J29" s="24">
        <f t="shared" si="2"/>
        <v>2.589722224986427</v>
      </c>
      <c r="K29" s="25" t="s">
        <v>49</v>
      </c>
    </row>
    <row r="30" spans="1:11" ht="18.75">
      <c r="A30" s="21">
        <v>25</v>
      </c>
      <c r="B30" s="22" t="s">
        <v>50</v>
      </c>
      <c r="C30" s="23">
        <f t="shared" si="3"/>
        <v>19366</v>
      </c>
      <c r="D30" s="23">
        <v>14354</v>
      </c>
      <c r="E30" s="23">
        <v>3744</v>
      </c>
      <c r="F30" s="23">
        <v>1268</v>
      </c>
      <c r="G30" s="24">
        <f>C30/C$91*100</f>
        <v>1.1893621523123974</v>
      </c>
      <c r="H30" s="24">
        <f t="shared" si="2"/>
        <v>1.5268508378102006</v>
      </c>
      <c r="I30" s="24">
        <f t="shared" si="2"/>
        <v>0.6160935685525042</v>
      </c>
      <c r="J30" s="24">
        <f t="shared" si="2"/>
        <v>3.0775705541544416</v>
      </c>
      <c r="K30" s="25" t="s">
        <v>51</v>
      </c>
    </row>
    <row r="31" spans="1:11" ht="18.75">
      <c r="A31" s="27" t="s">
        <v>52</v>
      </c>
      <c r="B31" s="28"/>
      <c r="C31" s="29">
        <f>SUM(C21:C30)</f>
        <v>301373.30000000005</v>
      </c>
      <c r="D31" s="29">
        <f aca="true" t="shared" si="4" ref="D31:J31">SUM(D21:D30)</f>
        <v>207299.7</v>
      </c>
      <c r="E31" s="29">
        <f t="shared" si="4"/>
        <v>86088.2</v>
      </c>
      <c r="F31" s="29">
        <f t="shared" si="4"/>
        <v>7983.4</v>
      </c>
      <c r="G31" s="29">
        <f t="shared" si="4"/>
        <v>17.687220379213805</v>
      </c>
      <c r="H31" s="29">
        <f t="shared" si="4"/>
        <v>22.050698106646458</v>
      </c>
      <c r="I31" s="29">
        <f t="shared" si="4"/>
        <v>14.166235669941692</v>
      </c>
      <c r="J31" s="29">
        <f t="shared" si="4"/>
        <v>19.37655896059666</v>
      </c>
      <c r="K31" s="30"/>
    </row>
    <row r="32" spans="1:11" ht="18.75">
      <c r="A32" s="21">
        <v>26</v>
      </c>
      <c r="B32" s="22" t="s">
        <v>53</v>
      </c>
      <c r="C32" s="23">
        <f t="shared" si="3"/>
        <v>48642</v>
      </c>
      <c r="D32" s="23">
        <v>22354</v>
      </c>
      <c r="E32" s="23">
        <v>25279</v>
      </c>
      <c r="F32" s="23">
        <v>1009</v>
      </c>
      <c r="G32" s="24">
        <f aca="true" t="shared" si="5" ref="G32:J46">C32/C$91*100</f>
        <v>2.9873465771341334</v>
      </c>
      <c r="H32" s="24">
        <f t="shared" si="5"/>
        <v>2.3778196759376637</v>
      </c>
      <c r="I32" s="24">
        <f t="shared" si="5"/>
        <v>4.159783472072317</v>
      </c>
      <c r="J32" s="24">
        <f t="shared" si="5"/>
        <v>2.448950070301129</v>
      </c>
      <c r="K32" s="25" t="s">
        <v>54</v>
      </c>
    </row>
    <row r="33" spans="1:11" ht="18.75">
      <c r="A33" s="21">
        <v>27</v>
      </c>
      <c r="B33" s="22" t="s">
        <v>55</v>
      </c>
      <c r="C33" s="23">
        <f t="shared" si="3"/>
        <v>46712</v>
      </c>
      <c r="D33" s="23">
        <v>5479</v>
      </c>
      <c r="E33" s="23">
        <v>40812</v>
      </c>
      <c r="F33" s="23">
        <v>421</v>
      </c>
      <c r="G33" s="24">
        <f t="shared" si="5"/>
        <v>2.868815700651487</v>
      </c>
      <c r="H33" s="24">
        <f t="shared" si="5"/>
        <v>0.5828072830125464</v>
      </c>
      <c r="I33" s="24">
        <f t="shared" si="5"/>
        <v>6.715814828997009</v>
      </c>
      <c r="J33" s="24">
        <f t="shared" si="5"/>
        <v>1.021811674526041</v>
      </c>
      <c r="K33" s="25" t="s">
        <v>56</v>
      </c>
    </row>
    <row r="34" spans="1:11" ht="18.75">
      <c r="A34" s="21">
        <v>28</v>
      </c>
      <c r="B34" s="22" t="s">
        <v>57</v>
      </c>
      <c r="C34" s="23">
        <v>6484</v>
      </c>
      <c r="D34" s="23">
        <v>1053</v>
      </c>
      <c r="E34" s="23">
        <v>5411</v>
      </c>
      <c r="F34" s="23">
        <v>20</v>
      </c>
      <c r="G34" s="24">
        <f t="shared" si="5"/>
        <v>0.3982146130121649</v>
      </c>
      <c r="H34" s="24">
        <f t="shared" si="5"/>
        <v>0.11200877331852735</v>
      </c>
      <c r="I34" s="24">
        <f t="shared" si="5"/>
        <v>0.8904065970720086</v>
      </c>
      <c r="J34" s="24">
        <f t="shared" si="5"/>
        <v>0.048542122305275104</v>
      </c>
      <c r="K34" s="25" t="s">
        <v>58</v>
      </c>
    </row>
    <row r="35" spans="1:11" ht="18.75">
      <c r="A35" s="21">
        <v>29</v>
      </c>
      <c r="B35" s="22" t="s">
        <v>59</v>
      </c>
      <c r="C35" s="23">
        <f t="shared" si="3"/>
        <v>24103</v>
      </c>
      <c r="D35" s="23">
        <v>15390</v>
      </c>
      <c r="E35" s="23">
        <v>8353</v>
      </c>
      <c r="F35" s="23">
        <v>360</v>
      </c>
      <c r="G35" s="24">
        <f t="shared" si="5"/>
        <v>1.4802848268710993</v>
      </c>
      <c r="H35" s="24">
        <f t="shared" si="5"/>
        <v>1.6370513023477071</v>
      </c>
      <c r="I35" s="24">
        <f t="shared" si="5"/>
        <v>1.3745271309078706</v>
      </c>
      <c r="J35" s="24">
        <f t="shared" si="5"/>
        <v>0.8737582014949518</v>
      </c>
      <c r="K35" s="25" t="s">
        <v>54</v>
      </c>
    </row>
    <row r="36" spans="1:11" ht="18.75">
      <c r="A36" s="21">
        <v>30</v>
      </c>
      <c r="B36" s="22" t="s">
        <v>60</v>
      </c>
      <c r="C36" s="23">
        <f t="shared" si="3"/>
        <v>13133</v>
      </c>
      <c r="D36" s="23">
        <v>5615</v>
      </c>
      <c r="E36" s="23">
        <v>7061</v>
      </c>
      <c r="F36" s="23">
        <v>457</v>
      </c>
      <c r="G36" s="24">
        <f t="shared" si="5"/>
        <v>0.8065626947391673</v>
      </c>
      <c r="H36" s="24">
        <f t="shared" si="5"/>
        <v>0.5972737532607132</v>
      </c>
      <c r="I36" s="24">
        <f t="shared" si="5"/>
        <v>1.161922192187295</v>
      </c>
      <c r="J36" s="24">
        <f t="shared" si="5"/>
        <v>1.1091874946755362</v>
      </c>
      <c r="K36" s="25" t="s">
        <v>61</v>
      </c>
    </row>
    <row r="37" spans="1:11" ht="18.75">
      <c r="A37" s="21">
        <v>31</v>
      </c>
      <c r="B37" s="22" t="s">
        <v>62</v>
      </c>
      <c r="C37" s="23">
        <v>13772.5</v>
      </c>
      <c r="D37" s="23">
        <v>2139.2</v>
      </c>
      <c r="E37" s="23">
        <v>11628</v>
      </c>
      <c r="F37" s="23">
        <v>5.3</v>
      </c>
      <c r="G37" s="24">
        <f t="shared" si="5"/>
        <v>0.8458375628794016</v>
      </c>
      <c r="H37" s="24">
        <f t="shared" si="5"/>
        <v>0.22754906731528363</v>
      </c>
      <c r="I37" s="24">
        <f t="shared" si="5"/>
        <v>1.9134444484851816</v>
      </c>
      <c r="J37" s="24">
        <f t="shared" si="5"/>
        <v>0.012863662410897902</v>
      </c>
      <c r="K37" s="25" t="s">
        <v>63</v>
      </c>
    </row>
    <row r="38" spans="1:11" ht="18.75">
      <c r="A38" s="21">
        <v>32</v>
      </c>
      <c r="B38" s="22" t="s">
        <v>64</v>
      </c>
      <c r="C38" s="23">
        <v>20757</v>
      </c>
      <c r="D38" s="23">
        <v>14167</v>
      </c>
      <c r="E38" s="23">
        <v>6274</v>
      </c>
      <c r="F38" s="23">
        <v>316</v>
      </c>
      <c r="G38" s="24">
        <f t="shared" si="5"/>
        <v>1.2747903643265739</v>
      </c>
      <c r="H38" s="24">
        <f t="shared" si="5"/>
        <v>1.5069594412189713</v>
      </c>
      <c r="I38" s="24">
        <f t="shared" si="5"/>
        <v>1.0324174810626099</v>
      </c>
      <c r="J38" s="24">
        <f t="shared" si="5"/>
        <v>0.7669655324233466</v>
      </c>
      <c r="K38" s="25" t="s">
        <v>65</v>
      </c>
    </row>
    <row r="39" spans="1:11" ht="18.75">
      <c r="A39" s="21">
        <v>33</v>
      </c>
      <c r="B39" s="22" t="s">
        <v>66</v>
      </c>
      <c r="C39" s="23">
        <v>3475</v>
      </c>
      <c r="D39" s="23"/>
      <c r="E39" s="23">
        <v>3475</v>
      </c>
      <c r="F39" s="23"/>
      <c r="G39" s="24">
        <f t="shared" si="5"/>
        <v>0.21341699263067132</v>
      </c>
      <c r="H39" s="24">
        <f t="shared" si="5"/>
        <v>0</v>
      </c>
      <c r="I39" s="24">
        <f t="shared" si="5"/>
        <v>0.571828298803406</v>
      </c>
      <c r="J39" s="24">
        <f t="shared" si="5"/>
        <v>0</v>
      </c>
      <c r="K39" s="25" t="s">
        <v>67</v>
      </c>
    </row>
    <row r="40" spans="1:11" ht="18.75">
      <c r="A40" s="21">
        <v>34</v>
      </c>
      <c r="B40" s="22" t="s">
        <v>68</v>
      </c>
      <c r="C40" s="23">
        <f t="shared" si="3"/>
        <v>41081</v>
      </c>
      <c r="D40" s="23">
        <v>28323</v>
      </c>
      <c r="E40" s="23">
        <v>11289</v>
      </c>
      <c r="F40" s="23">
        <v>1469</v>
      </c>
      <c r="G40" s="24">
        <f t="shared" si="5"/>
        <v>2.522988050146937</v>
      </c>
      <c r="H40" s="24">
        <f t="shared" si="5"/>
        <v>3.012748800285517</v>
      </c>
      <c r="I40" s="24">
        <f t="shared" si="5"/>
        <v>1.85766033530695</v>
      </c>
      <c r="J40" s="24">
        <f t="shared" si="5"/>
        <v>3.5654188833224563</v>
      </c>
      <c r="K40" s="25" t="s">
        <v>61</v>
      </c>
    </row>
    <row r="41" spans="1:11" ht="18.75">
      <c r="A41" s="21">
        <v>35</v>
      </c>
      <c r="B41" s="22" t="s">
        <v>69</v>
      </c>
      <c r="C41" s="23">
        <f t="shared" si="3"/>
        <v>7409</v>
      </c>
      <c r="D41" s="23">
        <v>4443</v>
      </c>
      <c r="E41" s="23">
        <v>2859</v>
      </c>
      <c r="F41" s="23">
        <v>107</v>
      </c>
      <c r="G41" s="24">
        <f t="shared" si="5"/>
        <v>0.45502345277716366</v>
      </c>
      <c r="H41" s="24">
        <f t="shared" si="5"/>
        <v>0.4726068184750398</v>
      </c>
      <c r="I41" s="24">
        <f t="shared" si="5"/>
        <v>0.4704624766270325</v>
      </c>
      <c r="J41" s="24">
        <f t="shared" si="5"/>
        <v>0.2597003543332218</v>
      </c>
      <c r="K41" s="25" t="s">
        <v>70</v>
      </c>
    </row>
    <row r="42" spans="1:11" ht="18.75">
      <c r="A42" s="21">
        <v>36</v>
      </c>
      <c r="B42" s="22" t="s">
        <v>71</v>
      </c>
      <c r="C42" s="23">
        <f t="shared" si="3"/>
        <v>7743</v>
      </c>
      <c r="D42" s="23"/>
      <c r="E42" s="23">
        <v>7743</v>
      </c>
      <c r="F42" s="23"/>
      <c r="G42" s="24">
        <f t="shared" si="5"/>
        <v>0.47553605005447136</v>
      </c>
      <c r="H42" s="24">
        <f t="shared" si="5"/>
        <v>0</v>
      </c>
      <c r="I42" s="24">
        <f t="shared" si="5"/>
        <v>1.27414863816828</v>
      </c>
      <c r="J42" s="24">
        <f t="shared" si="5"/>
        <v>0</v>
      </c>
      <c r="K42" s="25" t="s">
        <v>54</v>
      </c>
    </row>
    <row r="43" spans="1:11" ht="18.75">
      <c r="A43" s="21">
        <v>37</v>
      </c>
      <c r="B43" s="22" t="s">
        <v>72</v>
      </c>
      <c r="C43" s="23">
        <v>27552</v>
      </c>
      <c r="D43" s="23">
        <v>7201</v>
      </c>
      <c r="E43" s="23">
        <v>20216</v>
      </c>
      <c r="F43" s="23">
        <v>135</v>
      </c>
      <c r="G43" s="24">
        <f t="shared" si="5"/>
        <v>1.6921050304921599</v>
      </c>
      <c r="H43" s="24">
        <f t="shared" si="5"/>
        <v>0.7659783254194827</v>
      </c>
      <c r="I43" s="24">
        <f t="shared" si="5"/>
        <v>3.326641982333714</v>
      </c>
      <c r="J43" s="24">
        <f t="shared" si="5"/>
        <v>0.32765932556060695</v>
      </c>
      <c r="K43" s="25" t="s">
        <v>73</v>
      </c>
    </row>
    <row r="44" spans="1:11" ht="18.75">
      <c r="A44" s="21">
        <v>38</v>
      </c>
      <c r="B44" s="22" t="s">
        <v>74</v>
      </c>
      <c r="C44" s="23">
        <f t="shared" si="3"/>
        <v>45031</v>
      </c>
      <c r="D44" s="23">
        <v>14861</v>
      </c>
      <c r="E44" s="23">
        <v>29478</v>
      </c>
      <c r="F44" s="23">
        <v>692</v>
      </c>
      <c r="G44" s="24">
        <f t="shared" si="5"/>
        <v>2.76557714968396</v>
      </c>
      <c r="H44" s="24">
        <f t="shared" si="5"/>
        <v>1.5807809879265289</v>
      </c>
      <c r="I44" s="24">
        <f t="shared" si="5"/>
        <v>4.850749522914189</v>
      </c>
      <c r="J44" s="24">
        <f t="shared" si="5"/>
        <v>1.6795574317625188</v>
      </c>
      <c r="K44" s="25" t="s">
        <v>75</v>
      </c>
    </row>
    <row r="45" spans="1:11" ht="18.75">
      <c r="A45" s="21">
        <v>39</v>
      </c>
      <c r="B45" s="22" t="s">
        <v>76</v>
      </c>
      <c r="C45" s="23">
        <f t="shared" si="3"/>
        <v>56220</v>
      </c>
      <c r="D45" s="31">
        <v>40875</v>
      </c>
      <c r="E45" s="31">
        <v>13792</v>
      </c>
      <c r="F45" s="31">
        <v>1553</v>
      </c>
      <c r="G45" s="24">
        <f t="shared" si="5"/>
        <v>3.452749158473767</v>
      </c>
      <c r="H45" s="24">
        <f t="shared" si="5"/>
        <v>4.347918907307506</v>
      </c>
      <c r="I45" s="24">
        <f t="shared" si="5"/>
        <v>2.2695412653515326</v>
      </c>
      <c r="J45" s="24">
        <f t="shared" si="5"/>
        <v>3.7692957970046117</v>
      </c>
      <c r="K45" s="25" t="s">
        <v>77</v>
      </c>
    </row>
    <row r="46" spans="1:11" ht="18.75">
      <c r="A46" s="21">
        <v>40</v>
      </c>
      <c r="B46" s="22" t="s">
        <v>78</v>
      </c>
      <c r="C46" s="23">
        <v>9279.2</v>
      </c>
      <c r="D46" s="23">
        <v>1636</v>
      </c>
      <c r="E46" s="23">
        <v>7586.2</v>
      </c>
      <c r="F46" s="23">
        <v>57</v>
      </c>
      <c r="G46" s="24">
        <f t="shared" si="5"/>
        <v>0.5698817145377051</v>
      </c>
      <c r="H46" s="24">
        <f t="shared" si="5"/>
        <v>0.1740231273970662</v>
      </c>
      <c r="I46" s="24">
        <f t="shared" si="5"/>
        <v>1.2483464288870212</v>
      </c>
      <c r="J46" s="24">
        <f t="shared" si="5"/>
        <v>0.13834504857003405</v>
      </c>
      <c r="K46" s="25" t="s">
        <v>79</v>
      </c>
    </row>
    <row r="47" spans="1:11" ht="18.75">
      <c r="A47" s="27" t="s">
        <v>80</v>
      </c>
      <c r="B47" s="28"/>
      <c r="C47" s="29">
        <f>SUM(C32:C46)</f>
        <v>371393.7</v>
      </c>
      <c r="D47" s="29">
        <f aca="true" t="shared" si="6" ref="D47:J47">SUM(D32:D46)</f>
        <v>163536.2</v>
      </c>
      <c r="E47" s="29">
        <f t="shared" si="6"/>
        <v>201256.2</v>
      </c>
      <c r="F47" s="29">
        <f t="shared" si="6"/>
        <v>6601.3</v>
      </c>
      <c r="G47" s="29">
        <f t="shared" si="6"/>
        <v>22.809129938410862</v>
      </c>
      <c r="H47" s="29">
        <f t="shared" si="6"/>
        <v>17.395526263222553</v>
      </c>
      <c r="I47" s="29">
        <f t="shared" si="6"/>
        <v>33.117695099176416</v>
      </c>
      <c r="J47" s="29">
        <f t="shared" si="6"/>
        <v>16.022055598690624</v>
      </c>
      <c r="K47" s="30"/>
    </row>
    <row r="48" spans="1:11" ht="18.75">
      <c r="A48" s="21">
        <v>41</v>
      </c>
      <c r="B48" s="22" t="s">
        <v>81</v>
      </c>
      <c r="C48" s="23">
        <v>20567.43</v>
      </c>
      <c r="D48" s="23">
        <v>12064.74</v>
      </c>
      <c r="E48" s="23">
        <v>8069.3</v>
      </c>
      <c r="F48" s="23">
        <v>433.39</v>
      </c>
      <c r="G48" s="24"/>
      <c r="H48" s="24"/>
      <c r="I48" s="24"/>
      <c r="J48" s="24"/>
      <c r="K48" s="25" t="s">
        <v>82</v>
      </c>
    </row>
    <row r="49" spans="1:11" ht="18.75">
      <c r="A49" s="27" t="s">
        <v>83</v>
      </c>
      <c r="B49" s="28"/>
      <c r="C49" s="29">
        <f>D49+E49+F49</f>
        <v>20567</v>
      </c>
      <c r="D49" s="29">
        <f>ROUND(SUM(D48:D48),0)</f>
        <v>12065</v>
      </c>
      <c r="E49" s="29">
        <f>ROUND(SUM(E48:E48),0)</f>
        <v>8069</v>
      </c>
      <c r="F49" s="29">
        <f>ROUND(SUM(F48:F48),0)</f>
        <v>433</v>
      </c>
      <c r="G49" s="32">
        <f aca="true" t="shared" si="7" ref="G49:J51">C49/C$91*100</f>
        <v>1.2631215215640335</v>
      </c>
      <c r="H49" s="32">
        <f t="shared" si="7"/>
        <v>1.2833673790009803</v>
      </c>
      <c r="I49" s="32">
        <f t="shared" si="7"/>
        <v>1.3277935375668153</v>
      </c>
      <c r="J49" s="32">
        <f t="shared" si="7"/>
        <v>1.050936947909206</v>
      </c>
      <c r="K49" s="33"/>
    </row>
    <row r="50" spans="1:11" ht="18.75">
      <c r="A50" s="21">
        <v>42</v>
      </c>
      <c r="B50" s="22" t="s">
        <v>84</v>
      </c>
      <c r="C50" s="23">
        <v>10254</v>
      </c>
      <c r="D50" s="23">
        <v>4453.4</v>
      </c>
      <c r="E50" s="23">
        <v>5770.9</v>
      </c>
      <c r="F50" s="23">
        <v>29.7</v>
      </c>
      <c r="G50" s="24">
        <f t="shared" si="7"/>
        <v>0.6297490194057277</v>
      </c>
      <c r="H50" s="24">
        <f t="shared" si="7"/>
        <v>0.4737130779646055</v>
      </c>
      <c r="I50" s="24">
        <f t="shared" si="7"/>
        <v>0.9496299077883672</v>
      </c>
      <c r="J50" s="24">
        <f t="shared" si="7"/>
        <v>0.07208505162333352</v>
      </c>
      <c r="K50" s="25" t="s">
        <v>85</v>
      </c>
    </row>
    <row r="51" spans="1:11" ht="18.75">
      <c r="A51" s="21">
        <v>43</v>
      </c>
      <c r="B51" s="22" t="s">
        <v>86</v>
      </c>
      <c r="C51" s="23">
        <v>19791</v>
      </c>
      <c r="D51" s="23">
        <v>9428</v>
      </c>
      <c r="E51" s="23">
        <v>9294</v>
      </c>
      <c r="F51" s="23">
        <v>1069</v>
      </c>
      <c r="G51" s="24">
        <f t="shared" si="7"/>
        <v>1.2154635111233425</v>
      </c>
      <c r="H51" s="24">
        <f t="shared" si="7"/>
        <v>1.0028667757332153</v>
      </c>
      <c r="I51" s="24">
        <f t="shared" si="7"/>
        <v>1.5293732975766492</v>
      </c>
      <c r="J51" s="24">
        <f t="shared" si="7"/>
        <v>2.594576437216954</v>
      </c>
      <c r="K51" s="25" t="s">
        <v>87</v>
      </c>
    </row>
    <row r="52" spans="1:11" ht="18.75">
      <c r="A52" s="27" t="s">
        <v>88</v>
      </c>
      <c r="B52" s="28"/>
      <c r="C52" s="29">
        <f>SUM(C50:C51)</f>
        <v>30045</v>
      </c>
      <c r="D52" s="29">
        <f aca="true" t="shared" si="8" ref="D52:J52">SUM(D50:D51)</f>
        <v>13881.4</v>
      </c>
      <c r="E52" s="29">
        <f t="shared" si="8"/>
        <v>15064.9</v>
      </c>
      <c r="F52" s="29">
        <f t="shared" si="8"/>
        <v>1098.7</v>
      </c>
      <c r="G52" s="29">
        <f t="shared" si="8"/>
        <v>1.84521253052907</v>
      </c>
      <c r="H52" s="29">
        <f t="shared" si="8"/>
        <v>1.4765798536978207</v>
      </c>
      <c r="I52" s="29">
        <f t="shared" si="8"/>
        <v>2.479003205365016</v>
      </c>
      <c r="J52" s="29">
        <f t="shared" si="8"/>
        <v>2.6666614888402878</v>
      </c>
      <c r="K52" s="30"/>
    </row>
    <row r="53" spans="1:11" ht="18.75">
      <c r="A53" s="21">
        <v>44</v>
      </c>
      <c r="B53" s="34" t="s">
        <v>89</v>
      </c>
      <c r="C53" s="35">
        <v>74652</v>
      </c>
      <c r="D53" s="35">
        <v>57739</v>
      </c>
      <c r="E53" s="35">
        <v>14705</v>
      </c>
      <c r="F53" s="35">
        <v>2208</v>
      </c>
      <c r="G53" s="26">
        <f aca="true" t="shared" si="9" ref="G53:J59">C53/C$91*100</f>
        <v>4.584749736363992</v>
      </c>
      <c r="H53" s="26">
        <f t="shared" si="9"/>
        <v>6.1417612180802</v>
      </c>
      <c r="I53" s="26">
        <f t="shared" si="9"/>
        <v>2.419779894648658</v>
      </c>
      <c r="J53" s="26">
        <f t="shared" si="9"/>
        <v>5.3590503025023715</v>
      </c>
      <c r="K53" s="25" t="s">
        <v>90</v>
      </c>
    </row>
    <row r="54" spans="1:11" ht="18.75">
      <c r="A54" s="21">
        <v>45</v>
      </c>
      <c r="B54" s="34" t="s">
        <v>91</v>
      </c>
      <c r="C54" s="35">
        <v>53117.4</v>
      </c>
      <c r="D54" s="35">
        <v>16663.9</v>
      </c>
      <c r="E54" s="35">
        <v>36160</v>
      </c>
      <c r="F54" s="35">
        <v>293</v>
      </c>
      <c r="G54" s="26">
        <f t="shared" si="9"/>
        <v>3.262203097657675</v>
      </c>
      <c r="H54" s="26">
        <f t="shared" si="9"/>
        <v>1.7725574527090293</v>
      </c>
      <c r="I54" s="26">
        <f t="shared" si="9"/>
        <v>5.950305405678033</v>
      </c>
      <c r="J54" s="26">
        <f t="shared" si="9"/>
        <v>0.7111420917722803</v>
      </c>
      <c r="K54" s="25" t="s">
        <v>92</v>
      </c>
    </row>
    <row r="55" spans="1:11" ht="18.75">
      <c r="A55" s="21">
        <v>46</v>
      </c>
      <c r="B55" s="34" t="s">
        <v>93</v>
      </c>
      <c r="C55" s="35">
        <v>25597</v>
      </c>
      <c r="D55" s="35">
        <v>19619</v>
      </c>
      <c r="E55" s="35">
        <v>5478</v>
      </c>
      <c r="F55" s="35">
        <v>500</v>
      </c>
      <c r="G55" s="26">
        <f t="shared" si="9"/>
        <v>1.572038779961811</v>
      </c>
      <c r="H55" s="26">
        <f t="shared" si="9"/>
        <v>2.0868947044028374</v>
      </c>
      <c r="I55" s="26">
        <f t="shared" si="9"/>
        <v>0.9014317757827507</v>
      </c>
      <c r="J55" s="26">
        <f t="shared" si="9"/>
        <v>1.2135530576318776</v>
      </c>
      <c r="K55" s="25" t="s">
        <v>94</v>
      </c>
    </row>
    <row r="56" spans="1:11" ht="18.75">
      <c r="A56" s="21">
        <v>47</v>
      </c>
      <c r="B56" s="34" t="s">
        <v>95</v>
      </c>
      <c r="C56" s="35">
        <f>D56+E56+F56</f>
        <v>67780</v>
      </c>
      <c r="D56" s="35">
        <v>53006</v>
      </c>
      <c r="E56" s="35">
        <v>12218</v>
      </c>
      <c r="F56" s="35">
        <v>2556</v>
      </c>
      <c r="G56" s="26">
        <f t="shared" si="9"/>
        <v>4.162706118131482</v>
      </c>
      <c r="H56" s="26">
        <f t="shared" si="9"/>
        <v>5.638306779223039</v>
      </c>
      <c r="I56" s="26">
        <f t="shared" si="9"/>
        <v>2.0105318431021626</v>
      </c>
      <c r="J56" s="26">
        <f t="shared" si="9"/>
        <v>6.203683230614159</v>
      </c>
      <c r="K56" s="25" t="s">
        <v>96</v>
      </c>
    </row>
    <row r="57" spans="1:11" ht="18.75">
      <c r="A57" s="21">
        <v>48</v>
      </c>
      <c r="B57" s="34" t="s">
        <v>97</v>
      </c>
      <c r="C57" s="35">
        <v>7156</v>
      </c>
      <c r="D57" s="35">
        <v>4640</v>
      </c>
      <c r="E57" s="35">
        <v>1820</v>
      </c>
      <c r="F57" s="35">
        <v>695</v>
      </c>
      <c r="G57" s="26">
        <f t="shared" si="9"/>
        <v>0.43948546741441263</v>
      </c>
      <c r="H57" s="26">
        <f t="shared" si="9"/>
        <v>0.4935619261139286</v>
      </c>
      <c r="I57" s="26">
        <f t="shared" si="9"/>
        <v>0.29948992915746736</v>
      </c>
      <c r="J57" s="26">
        <f t="shared" si="9"/>
        <v>1.6868387501083097</v>
      </c>
      <c r="K57" s="25" t="s">
        <v>98</v>
      </c>
    </row>
    <row r="58" spans="1:11" ht="18.75">
      <c r="A58" s="21">
        <v>49</v>
      </c>
      <c r="B58" s="34" t="s">
        <v>99</v>
      </c>
      <c r="C58" s="36">
        <v>13831</v>
      </c>
      <c r="D58" s="35">
        <v>8720</v>
      </c>
      <c r="E58" s="35">
        <v>4977</v>
      </c>
      <c r="F58" s="35">
        <v>174</v>
      </c>
      <c r="G58" s="26">
        <f t="shared" si="9"/>
        <v>0.8494303381510258</v>
      </c>
      <c r="H58" s="26">
        <f t="shared" si="9"/>
        <v>0.9275560335589348</v>
      </c>
      <c r="I58" s="26">
        <f t="shared" si="9"/>
        <v>0.8189897678113819</v>
      </c>
      <c r="J58" s="26">
        <f t="shared" si="9"/>
        <v>0.4223164640558934</v>
      </c>
      <c r="K58" s="25" t="s">
        <v>100</v>
      </c>
    </row>
    <row r="59" spans="1:11" ht="18.75">
      <c r="A59" s="21">
        <v>50</v>
      </c>
      <c r="B59" s="34" t="s">
        <v>101</v>
      </c>
      <c r="C59" s="35">
        <f>D59+E59+F59</f>
        <v>8429</v>
      </c>
      <c r="D59" s="35">
        <v>5326</v>
      </c>
      <c r="E59" s="35">
        <v>2574</v>
      </c>
      <c r="F59" s="35">
        <v>529</v>
      </c>
      <c r="G59" s="26">
        <f t="shared" si="9"/>
        <v>0.5176667139234327</v>
      </c>
      <c r="H59" s="26">
        <f t="shared" si="9"/>
        <v>0.5665325039833585</v>
      </c>
      <c r="I59" s="26">
        <f t="shared" si="9"/>
        <v>0.4235643283798467</v>
      </c>
      <c r="J59" s="26">
        <f t="shared" si="9"/>
        <v>1.2839391349745264</v>
      </c>
      <c r="K59" s="25" t="s">
        <v>102</v>
      </c>
    </row>
    <row r="60" spans="1:11" ht="18.75">
      <c r="A60" s="21">
        <v>51</v>
      </c>
      <c r="B60" s="37" t="s">
        <v>103</v>
      </c>
      <c r="C60" s="36">
        <v>12971</v>
      </c>
      <c r="D60" s="38">
        <v>7772</v>
      </c>
      <c r="E60" s="38">
        <v>4672</v>
      </c>
      <c r="F60" s="38">
        <v>526</v>
      </c>
      <c r="G60" s="24"/>
      <c r="H60" s="24"/>
      <c r="I60" s="38">
        <f>E60/E$91*100</f>
        <v>0.7688005214415865</v>
      </c>
      <c r="J60" s="38"/>
      <c r="K60" s="39" t="s">
        <v>104</v>
      </c>
    </row>
    <row r="61" spans="1:11" ht="18.75">
      <c r="A61" s="21">
        <v>52</v>
      </c>
      <c r="B61" s="40" t="s">
        <v>105</v>
      </c>
      <c r="C61" s="36">
        <f>D61+E61+F61</f>
        <v>3229</v>
      </c>
      <c r="D61" s="36">
        <v>2100</v>
      </c>
      <c r="E61" s="36">
        <v>1059</v>
      </c>
      <c r="F61" s="36">
        <v>70</v>
      </c>
      <c r="G61" s="24">
        <f>C61/C$91*100</f>
        <v>0.198308912001277</v>
      </c>
      <c r="H61" s="24">
        <f>D61/D$91*100</f>
        <v>0.2233793200084591</v>
      </c>
      <c r="I61" s="24">
        <f>E61/E$91*100</f>
        <v>0.1742636455921747</v>
      </c>
      <c r="J61" s="24">
        <f>F61/F$91*100</f>
        <v>0.16989742806846286</v>
      </c>
      <c r="K61" s="25" t="s">
        <v>106</v>
      </c>
    </row>
    <row r="62" spans="1:11" ht="18.75">
      <c r="A62" s="21">
        <v>53</v>
      </c>
      <c r="B62" s="40" t="s">
        <v>107</v>
      </c>
      <c r="C62" s="36">
        <f>D62+E62+F62</f>
        <v>4810</v>
      </c>
      <c r="D62" s="36">
        <v>3443.4</v>
      </c>
      <c r="E62" s="36">
        <v>1322.7</v>
      </c>
      <c r="F62" s="36">
        <v>43.9</v>
      </c>
      <c r="G62" s="24">
        <f>C62/C$91*100</f>
        <v>0.29540596677799397</v>
      </c>
      <c r="H62" s="24">
        <f>D62/D$91*100</f>
        <v>0.36627826215101333</v>
      </c>
      <c r="I62" s="24">
        <f>E62/E$91*100</f>
        <v>0.21765677433878133</v>
      </c>
      <c r="J62" s="24">
        <f>F62/F$91*100</f>
        <v>0.10654995846007885</v>
      </c>
      <c r="K62" s="25" t="s">
        <v>108</v>
      </c>
    </row>
    <row r="63" spans="1:11" ht="18.75">
      <c r="A63" s="21">
        <v>54</v>
      </c>
      <c r="B63" s="37" t="s">
        <v>109</v>
      </c>
      <c r="C63" s="36">
        <v>36520</v>
      </c>
      <c r="D63" s="38">
        <v>11658</v>
      </c>
      <c r="E63" s="38">
        <v>23706</v>
      </c>
      <c r="F63" s="38">
        <v>1156</v>
      </c>
      <c r="G63" s="24"/>
      <c r="H63" s="24"/>
      <c r="I63" s="38">
        <f>E63/E$91*100</f>
        <v>3.9009386047290775</v>
      </c>
      <c r="J63" s="38"/>
      <c r="K63" s="39" t="s">
        <v>110</v>
      </c>
    </row>
    <row r="64" spans="1:11" ht="18.75">
      <c r="A64" s="21">
        <v>55</v>
      </c>
      <c r="B64" s="37" t="s">
        <v>111</v>
      </c>
      <c r="C64" s="36">
        <v>3402</v>
      </c>
      <c r="D64" s="38">
        <v>3015</v>
      </c>
      <c r="E64" s="38">
        <v>78</v>
      </c>
      <c r="F64" s="38">
        <v>309</v>
      </c>
      <c r="G64" s="24" t="s">
        <v>112</v>
      </c>
      <c r="H64" s="24" t="s">
        <v>113</v>
      </c>
      <c r="I64" s="38" t="s">
        <v>114</v>
      </c>
      <c r="J64" s="38"/>
      <c r="K64" s="39" t="s">
        <v>115</v>
      </c>
    </row>
    <row r="65" spans="1:11" ht="18.75">
      <c r="A65" s="27" t="s">
        <v>116</v>
      </c>
      <c r="B65" s="28"/>
      <c r="C65" s="29">
        <f>SUM(C53:C64)</f>
        <v>311494.4</v>
      </c>
      <c r="D65" s="29">
        <f aca="true" t="shared" si="10" ref="D65:J65">SUM(D53:D59)</f>
        <v>165713.9</v>
      </c>
      <c r="E65" s="29">
        <f t="shared" si="10"/>
        <v>77932</v>
      </c>
      <c r="F65" s="29">
        <f t="shared" si="10"/>
        <v>6955</v>
      </c>
      <c r="G65" s="32">
        <f t="shared" si="10"/>
        <v>15.388280251603831</v>
      </c>
      <c r="H65" s="32">
        <f t="shared" si="10"/>
        <v>17.62717061807133</v>
      </c>
      <c r="I65" s="32">
        <f t="shared" si="10"/>
        <v>12.8240929445603</v>
      </c>
      <c r="J65" s="32">
        <f t="shared" si="10"/>
        <v>16.88052303165942</v>
      </c>
      <c r="K65" s="25"/>
    </row>
    <row r="66" spans="1:11" ht="18.75">
      <c r="A66" s="21">
        <v>56</v>
      </c>
      <c r="B66" s="22" t="s">
        <v>117</v>
      </c>
      <c r="C66" s="23">
        <f aca="true" t="shared" si="11" ref="C66:C76">D66+E66+F66</f>
        <v>3020</v>
      </c>
      <c r="D66" s="23">
        <v>1176</v>
      </c>
      <c r="E66" s="23">
        <v>1818</v>
      </c>
      <c r="F66" s="23">
        <v>26</v>
      </c>
      <c r="G66" s="24">
        <f aca="true" t="shared" si="12" ref="G66:J82">C66/C$91*100</f>
        <v>0.18547318496248266</v>
      </c>
      <c r="H66" s="24">
        <f t="shared" si="12"/>
        <v>0.1250924192047371</v>
      </c>
      <c r="I66" s="24">
        <f t="shared" si="12"/>
        <v>0.2991608193452064</v>
      </c>
      <c r="J66" s="24">
        <f t="shared" si="12"/>
        <v>0.06310475899685764</v>
      </c>
      <c r="K66" s="25" t="s">
        <v>118</v>
      </c>
    </row>
    <row r="67" spans="1:11" ht="18.75">
      <c r="A67" s="21">
        <v>57</v>
      </c>
      <c r="B67" s="22" t="s">
        <v>119</v>
      </c>
      <c r="C67" s="23">
        <f t="shared" si="11"/>
        <v>10053</v>
      </c>
      <c r="D67" s="23">
        <v>4624</v>
      </c>
      <c r="E67" s="23">
        <v>5343</v>
      </c>
      <c r="F67" s="23">
        <v>86</v>
      </c>
      <c r="G67" s="24">
        <f t="shared" si="12"/>
        <v>0.6174046120621981</v>
      </c>
      <c r="H67" s="24">
        <f t="shared" si="12"/>
        <v>0.4918599884376737</v>
      </c>
      <c r="I67" s="24">
        <f t="shared" si="12"/>
        <v>0.8792168634551363</v>
      </c>
      <c r="J67" s="24">
        <f t="shared" si="12"/>
        <v>0.20873112591268295</v>
      </c>
      <c r="K67" s="25" t="s">
        <v>120</v>
      </c>
    </row>
    <row r="68" spans="1:11" ht="18.75">
      <c r="A68" s="21">
        <f aca="true" t="shared" si="13" ref="A68:A88">A67+1</f>
        <v>58</v>
      </c>
      <c r="B68" s="41" t="s">
        <v>121</v>
      </c>
      <c r="C68" s="23">
        <f t="shared" si="11"/>
        <v>19263</v>
      </c>
      <c r="D68" s="31">
        <v>2719</v>
      </c>
      <c r="E68" s="31">
        <v>16446</v>
      </c>
      <c r="F68" s="31">
        <v>98</v>
      </c>
      <c r="G68" s="24">
        <f t="shared" si="12"/>
        <v>1.1830364112358622</v>
      </c>
      <c r="H68" s="24">
        <f t="shared" si="12"/>
        <v>0.28922303385857157</v>
      </c>
      <c r="I68" s="24">
        <f t="shared" si="12"/>
        <v>2.7062699862218174</v>
      </c>
      <c r="J68" s="24">
        <f t="shared" si="12"/>
        <v>0.237856399295848</v>
      </c>
      <c r="K68" s="25" t="s">
        <v>77</v>
      </c>
    </row>
    <row r="69" spans="1:11" ht="18.75">
      <c r="A69" s="21">
        <v>59</v>
      </c>
      <c r="B69" s="22" t="s">
        <v>122</v>
      </c>
      <c r="C69" s="23">
        <f t="shared" si="11"/>
        <v>8405</v>
      </c>
      <c r="D69" s="23">
        <v>4494</v>
      </c>
      <c r="E69" s="23">
        <v>3548</v>
      </c>
      <c r="F69" s="23">
        <v>363</v>
      </c>
      <c r="G69" s="24">
        <f t="shared" si="12"/>
        <v>0.516192754837638</v>
      </c>
      <c r="H69" s="24">
        <f t="shared" si="12"/>
        <v>0.47803174481810246</v>
      </c>
      <c r="I69" s="24">
        <f t="shared" si="12"/>
        <v>0.5838408069509309</v>
      </c>
      <c r="J69" s="24">
        <f t="shared" si="12"/>
        <v>0.8810395198407431</v>
      </c>
      <c r="K69" s="25" t="s">
        <v>123</v>
      </c>
    </row>
    <row r="70" spans="1:11" ht="18.75">
      <c r="A70" s="21">
        <f t="shared" si="13"/>
        <v>60</v>
      </c>
      <c r="B70" s="22" t="s">
        <v>124</v>
      </c>
      <c r="C70" s="23">
        <f t="shared" si="11"/>
        <v>27840</v>
      </c>
      <c r="D70" s="23">
        <v>5407</v>
      </c>
      <c r="E70" s="23">
        <v>22003</v>
      </c>
      <c r="F70" s="23">
        <v>430</v>
      </c>
      <c r="G70" s="24">
        <f t="shared" si="12"/>
        <v>1.7097925395216946</v>
      </c>
      <c r="H70" s="24">
        <f t="shared" si="12"/>
        <v>0.5751485634693991</v>
      </c>
      <c r="I70" s="24">
        <f t="shared" si="12"/>
        <v>3.6207015995888754</v>
      </c>
      <c r="J70" s="24">
        <f t="shared" si="12"/>
        <v>1.0436556295634147</v>
      </c>
      <c r="K70" s="25" t="s">
        <v>54</v>
      </c>
    </row>
    <row r="71" spans="1:11" ht="18.75">
      <c r="A71" s="21">
        <v>61</v>
      </c>
      <c r="B71" s="22" t="s">
        <v>125</v>
      </c>
      <c r="C71" s="23">
        <f t="shared" si="11"/>
        <v>10012</v>
      </c>
      <c r="D71" s="23">
        <v>3331</v>
      </c>
      <c r="E71" s="23">
        <v>6620</v>
      </c>
      <c r="F71" s="23">
        <v>61</v>
      </c>
      <c r="G71" s="24">
        <f t="shared" si="12"/>
        <v>0.6148865986239658</v>
      </c>
      <c r="H71" s="24">
        <f t="shared" si="12"/>
        <v>0.35432214997532246</v>
      </c>
      <c r="I71" s="24">
        <f t="shared" si="12"/>
        <v>1.0893534785837549</v>
      </c>
      <c r="J71" s="24">
        <f t="shared" si="12"/>
        <v>0.14805347303108907</v>
      </c>
      <c r="K71" s="25" t="s">
        <v>102</v>
      </c>
    </row>
    <row r="72" spans="1:11" ht="18.75">
      <c r="A72" s="21">
        <f t="shared" si="13"/>
        <v>62</v>
      </c>
      <c r="B72" s="41" t="s">
        <v>126</v>
      </c>
      <c r="C72" s="23">
        <f t="shared" si="11"/>
        <v>21252</v>
      </c>
      <c r="D72" s="31">
        <v>6101</v>
      </c>
      <c r="E72" s="31">
        <v>14960</v>
      </c>
      <c r="F72" s="31">
        <v>191</v>
      </c>
      <c r="G72" s="24">
        <f t="shared" si="12"/>
        <v>1.3051907704710868</v>
      </c>
      <c r="H72" s="24">
        <f t="shared" si="12"/>
        <v>0.6489701101769565</v>
      </c>
      <c r="I72" s="24">
        <f t="shared" si="12"/>
        <v>2.4617413957119294</v>
      </c>
      <c r="J72" s="24">
        <f t="shared" si="12"/>
        <v>0.46357726801537724</v>
      </c>
      <c r="K72" s="25" t="s">
        <v>77</v>
      </c>
    </row>
    <row r="73" spans="1:11" ht="18.75">
      <c r="A73" s="21">
        <v>63</v>
      </c>
      <c r="B73" s="22" t="s">
        <v>127</v>
      </c>
      <c r="C73" s="23">
        <v>13644</v>
      </c>
      <c r="D73" s="23">
        <v>6237</v>
      </c>
      <c r="E73" s="23">
        <v>7272</v>
      </c>
      <c r="F73" s="23">
        <v>134</v>
      </c>
      <c r="G73" s="24">
        <f t="shared" si="12"/>
        <v>0.8379457402742099</v>
      </c>
      <c r="H73" s="24">
        <f t="shared" si="12"/>
        <v>0.6634365804251234</v>
      </c>
      <c r="I73" s="24">
        <f t="shared" si="12"/>
        <v>1.1966432773808255</v>
      </c>
      <c r="J73" s="24">
        <f t="shared" si="12"/>
        <v>0.3252322194453432</v>
      </c>
      <c r="K73" s="25" t="s">
        <v>128</v>
      </c>
    </row>
    <row r="74" spans="1:11" ht="18.75">
      <c r="A74" s="21">
        <f t="shared" si="13"/>
        <v>64</v>
      </c>
      <c r="B74" s="22" t="s">
        <v>129</v>
      </c>
      <c r="C74" s="23">
        <f t="shared" si="11"/>
        <v>13683</v>
      </c>
      <c r="D74" s="23">
        <v>7356</v>
      </c>
      <c r="E74" s="23">
        <v>6220</v>
      </c>
      <c r="F74" s="23">
        <v>107</v>
      </c>
      <c r="G74" s="24">
        <f t="shared" si="12"/>
        <v>0.840340923788626</v>
      </c>
      <c r="H74" s="24">
        <f t="shared" si="12"/>
        <v>0.7824658466582023</v>
      </c>
      <c r="I74" s="24">
        <f t="shared" si="12"/>
        <v>1.0235315161315643</v>
      </c>
      <c r="J74" s="24">
        <f t="shared" si="12"/>
        <v>0.2597003543332218</v>
      </c>
      <c r="K74" s="25" t="s">
        <v>54</v>
      </c>
    </row>
    <row r="75" spans="1:11" ht="18.75">
      <c r="A75" s="21">
        <v>65</v>
      </c>
      <c r="B75" s="22" t="s">
        <v>130</v>
      </c>
      <c r="C75" s="36">
        <f t="shared" si="11"/>
        <v>7924</v>
      </c>
      <c r="D75" s="36">
        <v>2150</v>
      </c>
      <c r="E75" s="36">
        <v>5749</v>
      </c>
      <c r="F75" s="36">
        <v>25</v>
      </c>
      <c r="G75" s="24">
        <f t="shared" si="12"/>
        <v>0.4866521581598387</v>
      </c>
      <c r="H75" s="24">
        <f t="shared" si="12"/>
        <v>0.22869787524675572</v>
      </c>
      <c r="I75" s="24">
        <f t="shared" si="12"/>
        <v>0.9460261553441098</v>
      </c>
      <c r="J75" s="24">
        <f t="shared" si="12"/>
        <v>0.06067765288159388</v>
      </c>
      <c r="K75" s="25" t="s">
        <v>131</v>
      </c>
    </row>
    <row r="76" spans="1:11" ht="18.75">
      <c r="A76" s="21">
        <f t="shared" si="13"/>
        <v>66</v>
      </c>
      <c r="B76" s="22" t="s">
        <v>132</v>
      </c>
      <c r="C76" s="23">
        <f t="shared" si="11"/>
        <v>7251</v>
      </c>
      <c r="D76" s="23">
        <v>701</v>
      </c>
      <c r="E76" s="23">
        <v>6550</v>
      </c>
      <c r="F76" s="23">
        <v>0</v>
      </c>
      <c r="G76" s="24">
        <f t="shared" si="12"/>
        <v>0.44531988879568274</v>
      </c>
      <c r="H76" s="24">
        <f t="shared" si="12"/>
        <v>0.07456614444091895</v>
      </c>
      <c r="I76" s="24">
        <f t="shared" si="12"/>
        <v>1.0778346351546215</v>
      </c>
      <c r="J76" s="24">
        <f t="shared" si="12"/>
        <v>0</v>
      </c>
      <c r="K76" s="25" t="s">
        <v>102</v>
      </c>
    </row>
    <row r="77" spans="1:11" ht="18.75">
      <c r="A77" s="21">
        <v>67</v>
      </c>
      <c r="B77" s="40" t="s">
        <v>133</v>
      </c>
      <c r="C77" s="36">
        <f>D77+E77+F77</f>
        <v>3907</v>
      </c>
      <c r="D77" s="36">
        <v>1112</v>
      </c>
      <c r="E77" s="36">
        <v>2685</v>
      </c>
      <c r="F77" s="36">
        <v>110</v>
      </c>
      <c r="G77" s="24">
        <f t="shared" si="12"/>
        <v>0.23994825617497345</v>
      </c>
      <c r="H77" s="24">
        <f t="shared" si="12"/>
        <v>0.11828466849971737</v>
      </c>
      <c r="I77" s="24">
        <f t="shared" si="12"/>
        <v>0.44182992296032964</v>
      </c>
      <c r="J77" s="24">
        <f t="shared" si="12"/>
        <v>0.26698167267901307</v>
      </c>
      <c r="K77" s="25" t="s">
        <v>134</v>
      </c>
    </row>
    <row r="78" spans="1:11" ht="18.75">
      <c r="A78" s="21">
        <f t="shared" si="13"/>
        <v>68</v>
      </c>
      <c r="B78" s="40" t="s">
        <v>135</v>
      </c>
      <c r="C78" s="36">
        <f>D78+E78+F78</f>
        <v>6070</v>
      </c>
      <c r="D78" s="36">
        <v>134</v>
      </c>
      <c r="E78" s="36">
        <v>5789</v>
      </c>
      <c r="F78" s="36">
        <v>147</v>
      </c>
      <c r="G78" s="24">
        <f t="shared" si="12"/>
        <v>0.37278881878220854</v>
      </c>
      <c r="H78" s="24">
        <f t="shared" si="12"/>
        <v>0.014253728038635009</v>
      </c>
      <c r="I78" s="24">
        <f t="shared" si="12"/>
        <v>0.9526083515893288</v>
      </c>
      <c r="J78" s="24">
        <f t="shared" si="12"/>
        <v>0.356784598943772</v>
      </c>
      <c r="K78" s="25" t="s">
        <v>70</v>
      </c>
    </row>
    <row r="79" spans="1:11" ht="18.75">
      <c r="A79" s="21">
        <v>69</v>
      </c>
      <c r="B79" s="40" t="s">
        <v>136</v>
      </c>
      <c r="C79" s="36">
        <f>D79+E79+F79</f>
        <v>11526</v>
      </c>
      <c r="D79" s="36">
        <v>1667</v>
      </c>
      <c r="E79" s="36">
        <v>9831</v>
      </c>
      <c r="F79" s="36">
        <v>28</v>
      </c>
      <c r="G79" s="24">
        <f t="shared" si="12"/>
        <v>0.7078688509528396</v>
      </c>
      <c r="H79" s="24">
        <f t="shared" si="12"/>
        <v>0.17732063164481013</v>
      </c>
      <c r="I79" s="24">
        <f t="shared" si="12"/>
        <v>1.617739282168715</v>
      </c>
      <c r="J79" s="24">
        <f t="shared" si="12"/>
        <v>0.06795897122738515</v>
      </c>
      <c r="K79" s="25" t="s">
        <v>75</v>
      </c>
    </row>
    <row r="80" spans="1:11" ht="18.75">
      <c r="A80" s="21">
        <f t="shared" si="13"/>
        <v>70</v>
      </c>
      <c r="B80" s="40" t="s">
        <v>137</v>
      </c>
      <c r="C80" s="36">
        <v>6904</v>
      </c>
      <c r="D80" s="36"/>
      <c r="E80" s="36">
        <v>6904</v>
      </c>
      <c r="F80" s="36"/>
      <c r="G80" s="24">
        <f t="shared" si="12"/>
        <v>0.4240088970135697</v>
      </c>
      <c r="H80" s="24">
        <f t="shared" si="12"/>
        <v>0</v>
      </c>
      <c r="I80" s="24">
        <f t="shared" si="12"/>
        <v>1.1360870719248102</v>
      </c>
      <c r="J80" s="24">
        <f t="shared" si="12"/>
        <v>0</v>
      </c>
      <c r="K80" s="25" t="s">
        <v>65</v>
      </c>
    </row>
    <row r="81" spans="1:11" ht="18.75">
      <c r="A81" s="21">
        <v>71</v>
      </c>
      <c r="B81" s="40" t="s">
        <v>138</v>
      </c>
      <c r="C81" s="36">
        <f>D81+E81+F81</f>
        <v>6587.099999999999</v>
      </c>
      <c r="D81" s="36">
        <v>3626.2</v>
      </c>
      <c r="E81" s="36">
        <v>2773.1</v>
      </c>
      <c r="F81" s="36">
        <v>187.8</v>
      </c>
      <c r="G81" s="24">
        <f t="shared" si="12"/>
        <v>0.40454649558489053</v>
      </c>
      <c r="H81" s="24">
        <f t="shared" si="12"/>
        <v>0.3857229001022258</v>
      </c>
      <c r="I81" s="24">
        <f t="shared" si="12"/>
        <v>0.45632721019042455</v>
      </c>
      <c r="J81" s="24">
        <f t="shared" si="12"/>
        <v>0.4558105284465332</v>
      </c>
      <c r="K81" s="25" t="s">
        <v>139</v>
      </c>
    </row>
    <row r="82" spans="1:11" ht="18.75">
      <c r="A82" s="21">
        <f t="shared" si="13"/>
        <v>72</v>
      </c>
      <c r="B82" s="42" t="s">
        <v>140</v>
      </c>
      <c r="C82" s="36">
        <f>D82+E82+F82</f>
        <v>5269</v>
      </c>
      <c r="D82" s="43">
        <v>1966</v>
      </c>
      <c r="E82" s="43">
        <v>3303</v>
      </c>
      <c r="F82" s="43"/>
      <c r="G82" s="44">
        <f t="shared" si="12"/>
        <v>0.323595434293815</v>
      </c>
      <c r="H82" s="44">
        <f t="shared" si="12"/>
        <v>0.20912559196982405</v>
      </c>
      <c r="I82" s="44">
        <f t="shared" si="12"/>
        <v>0.5435248549489641</v>
      </c>
      <c r="J82" s="44">
        <f t="shared" si="12"/>
        <v>0</v>
      </c>
      <c r="K82" s="45" t="s">
        <v>141</v>
      </c>
    </row>
    <row r="83" spans="1:11" ht="18.75">
      <c r="A83" s="21">
        <v>73</v>
      </c>
      <c r="B83" s="46" t="s">
        <v>142</v>
      </c>
      <c r="C83" s="43">
        <f>D83+E83+F83</f>
        <v>3016</v>
      </c>
      <c r="D83" s="39"/>
      <c r="E83" s="39">
        <v>3016</v>
      </c>
      <c r="F83" s="39"/>
      <c r="G83" s="44"/>
      <c r="H83" s="44"/>
      <c r="I83" s="39">
        <f>E83/E$91*100</f>
        <v>0.4962975968895173</v>
      </c>
      <c r="J83" s="39"/>
      <c r="K83" s="39" t="s">
        <v>143</v>
      </c>
    </row>
    <row r="84" spans="1:11" ht="18.75">
      <c r="A84" s="21">
        <f t="shared" si="13"/>
        <v>74</v>
      </c>
      <c r="B84" s="46" t="s">
        <v>144</v>
      </c>
      <c r="C84" s="43">
        <v>3088.7</v>
      </c>
      <c r="D84" s="39"/>
      <c r="E84" s="39">
        <v>3089</v>
      </c>
      <c r="F84" s="39"/>
      <c r="G84" s="44"/>
      <c r="H84" s="44"/>
      <c r="I84" s="39">
        <f>E84/E$91*100</f>
        <v>0.5083101050370421</v>
      </c>
      <c r="J84" s="39"/>
      <c r="K84" s="39" t="s">
        <v>145</v>
      </c>
    </row>
    <row r="85" spans="1:11" ht="18.75">
      <c r="A85" s="21">
        <v>75</v>
      </c>
      <c r="B85" s="37" t="s">
        <v>146</v>
      </c>
      <c r="C85" s="36">
        <v>3304.5</v>
      </c>
      <c r="D85" s="38">
        <v>52</v>
      </c>
      <c r="E85" s="38">
        <v>3238</v>
      </c>
      <c r="F85" s="38">
        <v>15</v>
      </c>
      <c r="G85" s="24">
        <f>C85/C$91*100</f>
        <v>0.20294574162533907</v>
      </c>
      <c r="H85" s="24">
        <f>D85/D$91*100</f>
        <v>0.0055312974478285105</v>
      </c>
      <c r="I85" s="38">
        <f>E85/E$91*100</f>
        <v>0.5328287860504831</v>
      </c>
      <c r="J85" s="38"/>
      <c r="K85" s="39" t="s">
        <v>147</v>
      </c>
    </row>
    <row r="86" spans="1:11" ht="18.75">
      <c r="A86" s="21">
        <f t="shared" si="13"/>
        <v>76</v>
      </c>
      <c r="B86" s="37" t="s">
        <v>148</v>
      </c>
      <c r="C86" s="36">
        <v>3242</v>
      </c>
      <c r="D86" s="38">
        <v>591</v>
      </c>
      <c r="E86" s="38">
        <v>2651</v>
      </c>
      <c r="F86" s="38"/>
      <c r="G86" s="24"/>
      <c r="H86" s="24"/>
      <c r="I86" s="38">
        <f>E86/E$91*100</f>
        <v>0.4362350561518934</v>
      </c>
      <c r="J86" s="38"/>
      <c r="K86" s="39" t="s">
        <v>149</v>
      </c>
    </row>
    <row r="87" spans="1:11" ht="18.75">
      <c r="A87" s="21">
        <v>77</v>
      </c>
      <c r="B87" s="37" t="s">
        <v>150</v>
      </c>
      <c r="C87" s="36">
        <v>4161</v>
      </c>
      <c r="D87" s="38">
        <v>2477</v>
      </c>
      <c r="E87" s="38">
        <v>1649</v>
      </c>
      <c r="F87" s="38">
        <v>35</v>
      </c>
      <c r="G87" s="24"/>
      <c r="H87" s="24"/>
      <c r="I87" s="38"/>
      <c r="J87" s="38"/>
      <c r="K87" s="47" t="s">
        <v>151</v>
      </c>
    </row>
    <row r="88" spans="1:11" ht="18.75">
      <c r="A88" s="21">
        <f t="shared" si="13"/>
        <v>78</v>
      </c>
      <c r="B88" s="37" t="s">
        <v>152</v>
      </c>
      <c r="C88" s="36">
        <v>8276</v>
      </c>
      <c r="D88" s="38">
        <v>5947</v>
      </c>
      <c r="E88" s="38">
        <v>2244</v>
      </c>
      <c r="F88" s="38">
        <v>85</v>
      </c>
      <c r="G88" s="24"/>
      <c r="H88" s="24"/>
      <c r="I88" s="38"/>
      <c r="J88" s="38"/>
      <c r="K88" s="47" t="s">
        <v>153</v>
      </c>
    </row>
    <row r="89" spans="1:11" ht="18.75">
      <c r="A89" s="48">
        <v>79</v>
      </c>
      <c r="B89" s="37" t="s">
        <v>154</v>
      </c>
      <c r="C89" s="36">
        <v>3583</v>
      </c>
      <c r="D89" s="38">
        <v>618</v>
      </c>
      <c r="E89" s="38">
        <v>2952</v>
      </c>
      <c r="F89" s="38">
        <v>13</v>
      </c>
      <c r="G89" s="24"/>
      <c r="H89" s="24"/>
      <c r="I89" s="38"/>
      <c r="J89" s="38"/>
      <c r="K89" s="47" t="s">
        <v>155</v>
      </c>
    </row>
    <row r="90" spans="1:11" ht="18.75">
      <c r="A90" s="49" t="s">
        <v>156</v>
      </c>
      <c r="B90" s="50"/>
      <c r="C90" s="51">
        <f>SUM(C66:C89)</f>
        <v>211281.30000000002</v>
      </c>
      <c r="D90" s="51">
        <f>SUM(D66:D89)</f>
        <v>62486.2</v>
      </c>
      <c r="E90" s="51">
        <f>SUM(E66:E89)</f>
        <v>146653.1</v>
      </c>
      <c r="F90" s="51">
        <f>SUM(F66:F87)</f>
        <v>2043.8</v>
      </c>
      <c r="G90" s="52" t="s">
        <v>157</v>
      </c>
      <c r="H90" s="52">
        <f>SUM(H66:H81)</f>
        <v>5.40739638499715</v>
      </c>
      <c r="I90" s="52">
        <f>SUM(I66:I81)</f>
        <v>20.488912372702377</v>
      </c>
      <c r="J90" s="52">
        <f>SUM(J66:J81)</f>
        <v>4.8391641726128745</v>
      </c>
      <c r="K90" s="53"/>
    </row>
    <row r="91" spans="1:11" ht="18.75">
      <c r="A91" s="54" t="s">
        <v>158</v>
      </c>
      <c r="B91" s="55"/>
      <c r="C91" s="56">
        <f>SUM(C90+C65+C52+C49+C47+C31+C20)</f>
        <v>1628267.7200000002</v>
      </c>
      <c r="D91" s="56">
        <f>D90+D65+D52+D49+D47+D31+D20</f>
        <v>940104.9299999999</v>
      </c>
      <c r="E91" s="56">
        <f>E90+E65+E52+E49+E47+E31+E20</f>
        <v>607699.9</v>
      </c>
      <c r="F91" s="56">
        <f>F90+F65+F52+F49+F47+F31+F20</f>
        <v>41201.329999999994</v>
      </c>
      <c r="G91" s="56">
        <v>287</v>
      </c>
      <c r="H91" s="56">
        <f>H90+H65+H52+H49+H47+H31+H20</f>
        <v>98.76067025837213</v>
      </c>
      <c r="I91" s="56">
        <f>I90+I65+I52+I49+I47+I31+I20</f>
        <v>96.35642526845898</v>
      </c>
      <c r="J91" s="56">
        <f>J90+J65+J52+J49+J47+J31+J20</f>
        <v>99.87864469423683</v>
      </c>
      <c r="K91" s="57"/>
    </row>
  </sheetData>
  <mergeCells count="17">
    <mergeCell ref="A52:B52"/>
    <mergeCell ref="A65:B65"/>
    <mergeCell ref="A90:B90"/>
    <mergeCell ref="A91:B91"/>
    <mergeCell ref="A20:B20"/>
    <mergeCell ref="A31:B31"/>
    <mergeCell ref="A47:B47"/>
    <mergeCell ref="A49:B49"/>
    <mergeCell ref="A1:K1"/>
    <mergeCell ref="A2:A4"/>
    <mergeCell ref="B2:B4"/>
    <mergeCell ref="C2:C4"/>
    <mergeCell ref="D2:F3"/>
    <mergeCell ref="G2:J2"/>
    <mergeCell ref="K2:K4"/>
    <mergeCell ref="G3:G4"/>
    <mergeCell ref="H3:J3"/>
  </mergeCells>
  <printOptions/>
  <pageMargins left="0.75" right="0.75" top="1" bottom="1" header="0.5" footer="0.5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2017-08-09T06:07:33Z</cp:lastPrinted>
  <dcterms:created xsi:type="dcterms:W3CDTF">2017-08-09T06:06:23Z</dcterms:created>
  <dcterms:modified xsi:type="dcterms:W3CDTF">2017-08-09T06:08:08Z</dcterms:modified>
  <cp:category/>
  <cp:version/>
  <cp:contentType/>
  <cp:contentStatus/>
</cp:coreProperties>
</file>