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<sst xmlns="http://schemas.openxmlformats.org/spreadsheetml/2006/main" count="237" uniqueCount="127">
  <si>
    <t>Інформація</t>
  </si>
  <si>
    <t>обсяги заготівлі, кг</t>
  </si>
  <si>
    <t>Примітка</t>
  </si>
  <si>
    <t>Всього</t>
  </si>
  <si>
    <t>в т.ч. підприємству</t>
  </si>
  <si>
    <t>Назва підприємства</t>
  </si>
  <si>
    <t>Вид побічного користування</t>
  </si>
  <si>
    <t>Надходження рентної плати, грн</t>
  </si>
  <si>
    <t>Ставки рентної плати, грн</t>
  </si>
  <si>
    <t>щодо обсягів заготівлі ягід, грибів та лікарської сировини по підприємствах Львівської області</t>
  </si>
  <si>
    <t>Назва адмін. району</t>
  </si>
  <si>
    <t xml:space="preserve">Назва                    м-с/ради </t>
  </si>
  <si>
    <t>Назва суб'єкта підприємницької діяльності</t>
  </si>
  <si>
    <t>Всього по підприємству</t>
  </si>
  <si>
    <t>Додаток</t>
  </si>
  <si>
    <t>№ з/п</t>
  </si>
  <si>
    <t>ДП                     "Славське ЛГ"</t>
  </si>
  <si>
    <t>ДП                     "Буське ЛГ"</t>
  </si>
  <si>
    <t>ДП                               "Бібрське ЛГ"</t>
  </si>
  <si>
    <t>ДП                       "Бродівське ЛГ"</t>
  </si>
  <si>
    <t>ДП      "ДрогобицькеЛГ"</t>
  </si>
  <si>
    <t>ДП                     "Золочівське ЛГ"</t>
  </si>
  <si>
    <t>ДП                "Львівське ЛГ"</t>
  </si>
  <si>
    <t>ДП "Радехівське ЛМГ"</t>
  </si>
  <si>
    <t>ДП                       "Самбірське ЛГ"</t>
  </si>
  <si>
    <t>ДП                         "Старосамбірське ЛГ"</t>
  </si>
  <si>
    <t>ДП                          "Стрийське ЛГ"</t>
  </si>
  <si>
    <t>ДП                       "Турківське ЛГ"</t>
  </si>
  <si>
    <t>Встановл ліміт, кг</t>
  </si>
  <si>
    <t>ДП                          "Сколівське ЛГ"</t>
  </si>
  <si>
    <t>К-сть,                   № лісового      квитка</t>
  </si>
  <si>
    <t>Разом по  Львівському ОУЛМГ</t>
  </si>
  <si>
    <t>ДП                            "Жовківське ЛГ"</t>
  </si>
  <si>
    <t>ДП                     "Боринське ЛГ"</t>
  </si>
  <si>
    <t xml:space="preserve">Плоди чорниці </t>
  </si>
  <si>
    <t>ДП                            "Рава-Руське ЛГ"</t>
  </si>
  <si>
    <t>РАЗОМ</t>
  </si>
  <si>
    <t>Жовківський</t>
  </si>
  <si>
    <t>Деревнянська</t>
  </si>
  <si>
    <t>ФОП Меденци О.Ф.</t>
  </si>
  <si>
    <t>Сокальський</t>
  </si>
  <si>
    <t>В.Мостівська ОТГ</t>
  </si>
  <si>
    <t>ФОП Самбірська Г.І.</t>
  </si>
  <si>
    <t>ФОП Трач Т.М.</t>
  </si>
  <si>
    <t>ФОП Гомілко Л.В.</t>
  </si>
  <si>
    <t>Любельська</t>
  </si>
  <si>
    <t>Зіболківська</t>
  </si>
  <si>
    <t>ФОП Питило О.В.</t>
  </si>
  <si>
    <t>000606</t>
  </si>
  <si>
    <t>006607</t>
  </si>
  <si>
    <t>000608</t>
  </si>
  <si>
    <t>006609</t>
  </si>
  <si>
    <t>00610</t>
  </si>
  <si>
    <t>плоди чорниці</t>
  </si>
  <si>
    <t>Сколівський</t>
  </si>
  <si>
    <t>Камянецька</t>
  </si>
  <si>
    <t>ПП”Боровик”</t>
  </si>
  <si>
    <t>Коростівська</t>
  </si>
  <si>
    <t>1/001019</t>
  </si>
  <si>
    <t>1/001020</t>
  </si>
  <si>
    <t>гриби білі</t>
  </si>
  <si>
    <t>опеньок осінній</t>
  </si>
  <si>
    <t>Турківський</t>
  </si>
  <si>
    <t>Мохнатська</t>
  </si>
  <si>
    <t>ФОП Іваник Г.О</t>
  </si>
  <si>
    <t>Либохорівська</t>
  </si>
  <si>
    <t>ФОП Ляшко С.С</t>
  </si>
  <si>
    <t>ФОП Петрів Н.В</t>
  </si>
  <si>
    <t xml:space="preserve">Верхньогусиненська </t>
  </si>
  <si>
    <t>ФОП Маланко В.М</t>
  </si>
  <si>
    <t>Кривківська</t>
  </si>
  <si>
    <t>ФОП Дубровська О.І</t>
  </si>
  <si>
    <t>1; 02 ЛКВ         № 063278</t>
  </si>
  <si>
    <t>1; 02 ЛКВ             № 063279</t>
  </si>
  <si>
    <t>1; 02 ЛКВ          № 063280</t>
  </si>
  <si>
    <t>1; 02 ЛКВ          № 063281</t>
  </si>
  <si>
    <t>1; 02 ЛКВ         № 063282</t>
  </si>
  <si>
    <t>Тухлянська</t>
  </si>
  <si>
    <t>ФОП Фетько О.В.</t>
  </si>
  <si>
    <t>ФОП Вакарова Г.С.</t>
  </si>
  <si>
    <t>Сопошинська</t>
  </si>
  <si>
    <t>000611</t>
  </si>
  <si>
    <t>Туринківська</t>
  </si>
  <si>
    <t>000612</t>
  </si>
  <si>
    <t>лікарська сировина</t>
  </si>
  <si>
    <t>Н.Скварявська</t>
  </si>
  <si>
    <t>000613</t>
  </si>
  <si>
    <t>Купичвільська</t>
  </si>
  <si>
    <t>000614</t>
  </si>
  <si>
    <t>000616</t>
  </si>
  <si>
    <t>000615</t>
  </si>
  <si>
    <r>
      <t>ФОП П</t>
    </r>
    <r>
      <rPr>
        <sz val="11"/>
        <rFont val="Calibri"/>
        <family val="2"/>
      </rPr>
      <t>’</t>
    </r>
    <r>
      <rPr>
        <sz val="11"/>
        <rFont val="Times New Roman"/>
        <family val="1"/>
      </rPr>
      <t>ятничко А.Т.</t>
    </r>
  </si>
  <si>
    <t>Самбірський</t>
  </si>
  <si>
    <t>Чуквянська</t>
  </si>
  <si>
    <t>ФОП Тицький О.Т.</t>
  </si>
  <si>
    <t>1/56641</t>
  </si>
  <si>
    <t>Мостиський</t>
  </si>
  <si>
    <t>Мостиська</t>
  </si>
  <si>
    <t>Судововишнянська</t>
  </si>
  <si>
    <t>Чернівська</t>
  </si>
  <si>
    <t>ФОП Кісіль Ю.В.</t>
  </si>
  <si>
    <t>1/56642</t>
  </si>
  <si>
    <t>1/56643</t>
  </si>
  <si>
    <t>1/56644</t>
  </si>
  <si>
    <t>1/56645</t>
  </si>
  <si>
    <t>плоди ожини</t>
  </si>
  <si>
    <t>разом ожини</t>
  </si>
  <si>
    <t>Плоди ожини</t>
  </si>
  <si>
    <t>Крукеницька</t>
  </si>
  <si>
    <t>1/56646</t>
  </si>
  <si>
    <t>1/56647</t>
  </si>
  <si>
    <t>1/56648</t>
  </si>
  <si>
    <t>1/56649</t>
  </si>
  <si>
    <t>1/56650</t>
  </si>
  <si>
    <t>1/56651</t>
  </si>
  <si>
    <t>1/56652</t>
  </si>
  <si>
    <t>плоди малини</t>
  </si>
  <si>
    <t>разом малини</t>
  </si>
  <si>
    <t>Свмбірський</t>
  </si>
  <si>
    <t>Дрогобицький</t>
  </si>
  <si>
    <t>Новокалинівська</t>
  </si>
  <si>
    <t>Вільшаницька</t>
  </si>
  <si>
    <t>Опаківська</t>
  </si>
  <si>
    <t>Смільнянська</t>
  </si>
  <si>
    <t>Урізька</t>
  </si>
  <si>
    <t>Плоди малини</t>
  </si>
  <si>
    <t>станом на  28.08.2020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</si>
</sst>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0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u val="single"/>
      <sz val="10"/>
      <color indexed="30"/>
      <name val="Arial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8"/>
      <color indexed="54"/>
      <name val="Calibri Light"/>
      <family val="2"/>
    </font>
    <font>
      <sz val="14"/>
      <color indexed="60"/>
      <name val="Times New Roman"/>
      <family val="2"/>
    </font>
    <font>
      <b/>
      <sz val="14"/>
      <color indexed="52"/>
      <name val="Times New Roman"/>
      <family val="2"/>
    </font>
    <font>
      <u val="single"/>
      <sz val="10"/>
      <color indexed="25"/>
      <name val="Arial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sz val="14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b/>
      <sz val="14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33" borderId="13" xfId="55" applyFont="1" applyFill="1" applyBorder="1" applyAlignment="1">
      <alignment horizontal="center" vertical="center"/>
      <protection/>
    </xf>
    <xf numFmtId="49" fontId="3" fillId="33" borderId="1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9" fontId="51" fillId="33" borderId="14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/>
    </xf>
    <xf numFmtId="0" fontId="3" fillId="33" borderId="14" xfId="0" applyFont="1" applyFill="1" applyBorder="1" applyAlignment="1">
      <alignment horizont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01"/>
  <sheetViews>
    <sheetView tabSelected="1" view="pageLayout" workbookViewId="0" topLeftCell="A1">
      <selection activeCell="C56" sqref="C56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4" width="15.7109375" style="0" customWidth="1"/>
    <col min="5" max="5" width="19.140625" style="0" customWidth="1"/>
    <col min="6" max="6" width="11.8515625" style="0" customWidth="1"/>
    <col min="7" max="7" width="14.421875" style="0" customWidth="1"/>
    <col min="8" max="9" width="9.7109375" style="0" customWidth="1"/>
    <col min="10" max="10" width="8.00390625" style="0" customWidth="1"/>
    <col min="11" max="11" width="9.28125" style="0" customWidth="1"/>
    <col min="12" max="12" width="13.7109375" style="0" customWidth="1"/>
    <col min="13" max="13" width="10.28125" style="0" customWidth="1"/>
  </cols>
  <sheetData>
    <row r="4" spans="12:13" ht="15">
      <c r="L4" s="199" t="s">
        <v>14</v>
      </c>
      <c r="M4" s="199"/>
    </row>
    <row r="5" spans="1:13" ht="21.75" customHeight="1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21.75" customHeight="1">
      <c r="A6" s="204" t="s">
        <v>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21.75" customHeight="1">
      <c r="A7" s="204" t="s">
        <v>126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20.25">
      <c r="A8" s="6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3"/>
    </row>
    <row r="9" spans="1:13" ht="30" customHeight="1">
      <c r="A9" s="178" t="s">
        <v>15</v>
      </c>
      <c r="B9" s="178" t="s">
        <v>5</v>
      </c>
      <c r="C9" s="178" t="s">
        <v>10</v>
      </c>
      <c r="D9" s="178" t="s">
        <v>11</v>
      </c>
      <c r="E9" s="160" t="s">
        <v>12</v>
      </c>
      <c r="F9" s="160" t="s">
        <v>30</v>
      </c>
      <c r="G9" s="160" t="s">
        <v>6</v>
      </c>
      <c r="H9" s="160" t="s">
        <v>28</v>
      </c>
      <c r="I9" s="160" t="s">
        <v>1</v>
      </c>
      <c r="J9" s="162" t="s">
        <v>8</v>
      </c>
      <c r="K9" s="206" t="s">
        <v>7</v>
      </c>
      <c r="L9" s="207"/>
      <c r="M9" s="155" t="s">
        <v>2</v>
      </c>
    </row>
    <row r="10" spans="1:13" ht="28.5" customHeight="1">
      <c r="A10" s="178"/>
      <c r="B10" s="178"/>
      <c r="C10" s="178"/>
      <c r="D10" s="178"/>
      <c r="E10" s="192"/>
      <c r="F10" s="192"/>
      <c r="G10" s="192"/>
      <c r="H10" s="192"/>
      <c r="I10" s="192"/>
      <c r="J10" s="190"/>
      <c r="K10" s="3" t="s">
        <v>3</v>
      </c>
      <c r="L10" s="8" t="s">
        <v>4</v>
      </c>
      <c r="M10" s="200"/>
    </row>
    <row r="11" spans="1:13" ht="1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20">
        <v>11</v>
      </c>
      <c r="L11" s="16">
        <v>12</v>
      </c>
      <c r="M11" s="18">
        <v>13</v>
      </c>
    </row>
    <row r="12" spans="1:13" ht="30.75" customHeight="1">
      <c r="A12" s="173">
        <v>1</v>
      </c>
      <c r="B12" s="130" t="s">
        <v>18</v>
      </c>
      <c r="C12" s="99"/>
      <c r="D12" s="99"/>
      <c r="E12" s="99"/>
      <c r="F12" s="99"/>
      <c r="G12" s="2"/>
      <c r="H12" s="2"/>
      <c r="I12" s="2"/>
      <c r="J12" s="8"/>
      <c r="K12" s="3"/>
      <c r="L12" s="8"/>
      <c r="M12" s="3"/>
    </row>
    <row r="13" spans="1:13" ht="18" customHeight="1" thickBot="1">
      <c r="A13" s="149"/>
      <c r="B13" s="177" t="s">
        <v>13</v>
      </c>
      <c r="C13" s="177"/>
      <c r="D13" s="177"/>
      <c r="E13" s="177"/>
      <c r="F13" s="100"/>
      <c r="G13" s="13"/>
      <c r="H13" s="13"/>
      <c r="I13" s="13"/>
      <c r="J13" s="26"/>
      <c r="K13" s="11"/>
      <c r="L13" s="26"/>
      <c r="M13" s="11"/>
    </row>
    <row r="14" spans="1:13" ht="25.5" customHeight="1">
      <c r="A14" s="148">
        <v>2</v>
      </c>
      <c r="B14" s="150" t="s">
        <v>33</v>
      </c>
      <c r="C14" s="108" t="s">
        <v>62</v>
      </c>
      <c r="D14" s="108" t="s">
        <v>63</v>
      </c>
      <c r="E14" s="108" t="s">
        <v>64</v>
      </c>
      <c r="F14" s="81" t="s">
        <v>72</v>
      </c>
      <c r="G14" s="185" t="s">
        <v>53</v>
      </c>
      <c r="H14" s="157">
        <v>220000</v>
      </c>
      <c r="I14" s="27">
        <v>20000</v>
      </c>
      <c r="J14" s="28">
        <v>0.78</v>
      </c>
      <c r="K14" s="29">
        <v>15600</v>
      </c>
      <c r="L14" s="28">
        <v>7800</v>
      </c>
      <c r="M14" s="29"/>
    </row>
    <row r="15" spans="1:13" ht="25.5" customHeight="1">
      <c r="A15" s="148"/>
      <c r="B15" s="151"/>
      <c r="C15" s="99" t="s">
        <v>62</v>
      </c>
      <c r="D15" s="99" t="s">
        <v>65</v>
      </c>
      <c r="E15" s="99" t="s">
        <v>66</v>
      </c>
      <c r="F15" s="98" t="s">
        <v>73</v>
      </c>
      <c r="G15" s="186"/>
      <c r="H15" s="158"/>
      <c r="I15" s="2">
        <v>20000</v>
      </c>
      <c r="J15" s="8">
        <v>0.78</v>
      </c>
      <c r="K15" s="3">
        <v>15600</v>
      </c>
      <c r="L15" s="8">
        <v>7800</v>
      </c>
      <c r="M15" s="3"/>
    </row>
    <row r="16" spans="1:13" ht="25.5" customHeight="1">
      <c r="A16" s="148"/>
      <c r="B16" s="151"/>
      <c r="C16" s="99" t="s">
        <v>62</v>
      </c>
      <c r="D16" s="99" t="s">
        <v>65</v>
      </c>
      <c r="E16" s="99" t="s">
        <v>67</v>
      </c>
      <c r="F16" s="98" t="s">
        <v>74</v>
      </c>
      <c r="G16" s="186"/>
      <c r="H16" s="158"/>
      <c r="I16" s="2">
        <v>20000</v>
      </c>
      <c r="J16" s="8">
        <v>0.78</v>
      </c>
      <c r="K16" s="3">
        <v>15600</v>
      </c>
      <c r="L16" s="8">
        <v>7800</v>
      </c>
      <c r="M16" s="3"/>
    </row>
    <row r="17" spans="1:13" ht="25.5" customHeight="1">
      <c r="A17" s="148"/>
      <c r="B17" s="151"/>
      <c r="C17" s="99" t="s">
        <v>62</v>
      </c>
      <c r="D17" s="98" t="s">
        <v>68</v>
      </c>
      <c r="E17" s="99" t="s">
        <v>69</v>
      </c>
      <c r="F17" s="98" t="s">
        <v>75</v>
      </c>
      <c r="G17" s="186"/>
      <c r="H17" s="158"/>
      <c r="I17" s="2">
        <v>20000</v>
      </c>
      <c r="J17" s="8">
        <v>0.78</v>
      </c>
      <c r="K17" s="3">
        <v>15600</v>
      </c>
      <c r="L17" s="8">
        <v>7800</v>
      </c>
      <c r="M17" s="3"/>
    </row>
    <row r="18" spans="1:13" ht="12" customHeight="1">
      <c r="A18" s="148"/>
      <c r="B18" s="151"/>
      <c r="C18" s="173" t="s">
        <v>62</v>
      </c>
      <c r="D18" s="151" t="s">
        <v>70</v>
      </c>
      <c r="E18" s="180" t="s">
        <v>71</v>
      </c>
      <c r="F18" s="153" t="s">
        <v>76</v>
      </c>
      <c r="G18" s="186"/>
      <c r="H18" s="158"/>
      <c r="I18" s="160">
        <v>20000</v>
      </c>
      <c r="J18" s="162">
        <v>0.78</v>
      </c>
      <c r="K18" s="155">
        <v>15600</v>
      </c>
      <c r="L18" s="162">
        <v>7800</v>
      </c>
      <c r="M18" s="155"/>
    </row>
    <row r="19" spans="1:13" ht="12" customHeight="1" thickBot="1">
      <c r="A19" s="148"/>
      <c r="B19" s="152"/>
      <c r="C19" s="149"/>
      <c r="D19" s="152"/>
      <c r="E19" s="181"/>
      <c r="F19" s="154"/>
      <c r="G19" s="161"/>
      <c r="H19" s="159"/>
      <c r="I19" s="161"/>
      <c r="J19" s="163"/>
      <c r="K19" s="156"/>
      <c r="L19" s="163"/>
      <c r="M19" s="156"/>
    </row>
    <row r="20" spans="1:13" ht="18" customHeight="1" thickBot="1">
      <c r="A20" s="149"/>
      <c r="B20" s="177" t="s">
        <v>13</v>
      </c>
      <c r="C20" s="177"/>
      <c r="D20" s="177"/>
      <c r="E20" s="177"/>
      <c r="F20" s="82"/>
      <c r="G20" s="22"/>
      <c r="H20" s="22"/>
      <c r="I20" s="23">
        <f>I14+I15+I16+I17+I18</f>
        <v>100000</v>
      </c>
      <c r="J20" s="23"/>
      <c r="K20" s="24">
        <f>K14+K15+K16+K17+K18</f>
        <v>78000</v>
      </c>
      <c r="L20" s="24">
        <f>L14+L15+L16+L17+L18</f>
        <v>39000</v>
      </c>
      <c r="M20" s="32"/>
    </row>
    <row r="21" spans="1:13" ht="29.25" customHeight="1">
      <c r="A21" s="184">
        <v>3</v>
      </c>
      <c r="B21" s="136" t="s">
        <v>19</v>
      </c>
      <c r="C21" s="40"/>
      <c r="D21" s="103"/>
      <c r="E21" s="108"/>
      <c r="F21" s="109"/>
      <c r="G21" s="36"/>
      <c r="H21" s="36"/>
      <c r="I21" s="27"/>
      <c r="J21" s="28"/>
      <c r="K21" s="29"/>
      <c r="L21" s="27"/>
      <c r="M21" s="29"/>
    </row>
    <row r="22" spans="1:13" ht="18" customHeight="1" thickBot="1">
      <c r="A22" s="149"/>
      <c r="B22" s="188" t="s">
        <v>13</v>
      </c>
      <c r="C22" s="189"/>
      <c r="D22" s="189"/>
      <c r="E22" s="189"/>
      <c r="F22" s="45"/>
      <c r="G22" s="41"/>
      <c r="H22" s="42"/>
      <c r="I22" s="14">
        <f>SUM(I21:I21)</f>
        <v>0</v>
      </c>
      <c r="J22" s="26"/>
      <c r="K22" s="12">
        <f>SUM(K21:K21)</f>
        <v>0</v>
      </c>
      <c r="L22" s="14">
        <f>SUM(L21:L21)</f>
        <v>0</v>
      </c>
      <c r="M22" s="11"/>
    </row>
    <row r="23" spans="1:13" ht="15" customHeight="1">
      <c r="A23" s="148">
        <v>4</v>
      </c>
      <c r="B23" s="148" t="s">
        <v>17</v>
      </c>
      <c r="C23" s="214"/>
      <c r="D23" s="214"/>
      <c r="E23" s="148"/>
      <c r="F23" s="148"/>
      <c r="G23" s="192"/>
      <c r="H23" s="192"/>
      <c r="I23" s="186"/>
      <c r="J23" s="208"/>
      <c r="K23" s="205"/>
      <c r="L23" s="186"/>
      <c r="M23" s="205"/>
    </row>
    <row r="24" spans="1:13" ht="15" customHeight="1">
      <c r="A24" s="148"/>
      <c r="B24" s="187"/>
      <c r="C24" s="215"/>
      <c r="D24" s="215"/>
      <c r="E24" s="187"/>
      <c r="F24" s="187"/>
      <c r="G24" s="178"/>
      <c r="H24" s="178"/>
      <c r="I24" s="192"/>
      <c r="J24" s="190"/>
      <c r="K24" s="200"/>
      <c r="L24" s="192"/>
      <c r="M24" s="200"/>
    </row>
    <row r="25" spans="1:13" ht="18" customHeight="1" thickBot="1">
      <c r="A25" s="149"/>
      <c r="B25" s="176" t="s">
        <v>13</v>
      </c>
      <c r="C25" s="176"/>
      <c r="D25" s="176"/>
      <c r="E25" s="176"/>
      <c r="F25" s="106"/>
      <c r="G25" s="13"/>
      <c r="H25" s="13"/>
      <c r="I25" s="23">
        <f>SUM(I23:I24)</f>
        <v>0</v>
      </c>
      <c r="J25" s="25"/>
      <c r="K25" s="24">
        <f>SUM(K23:K24)</f>
        <v>0</v>
      </c>
      <c r="L25" s="25">
        <f>SUM(L23:L24)</f>
        <v>0</v>
      </c>
      <c r="M25" s="21"/>
    </row>
    <row r="26" spans="1:13" ht="29.25" customHeight="1">
      <c r="A26" s="184">
        <v>5</v>
      </c>
      <c r="B26" s="108" t="s">
        <v>20</v>
      </c>
      <c r="C26" s="108"/>
      <c r="D26" s="108"/>
      <c r="E26" s="44"/>
      <c r="F26" s="108"/>
      <c r="G26" s="34"/>
      <c r="H26" s="34"/>
      <c r="I26" s="27"/>
      <c r="J26" s="28"/>
      <c r="K26" s="29"/>
      <c r="L26" s="28"/>
      <c r="M26" s="213"/>
    </row>
    <row r="27" spans="1:13" ht="18" customHeight="1" thickBot="1">
      <c r="A27" s="149"/>
      <c r="B27" s="177" t="s">
        <v>13</v>
      </c>
      <c r="C27" s="177"/>
      <c r="D27" s="177"/>
      <c r="E27" s="177"/>
      <c r="F27" s="102"/>
      <c r="G27" s="22"/>
      <c r="H27" s="22"/>
      <c r="I27" s="23">
        <v>0</v>
      </c>
      <c r="J27" s="25"/>
      <c r="K27" s="24">
        <v>0</v>
      </c>
      <c r="L27" s="25">
        <v>0</v>
      </c>
      <c r="M27" s="156"/>
    </row>
    <row r="28" spans="1:13" ht="20.25" customHeight="1">
      <c r="A28" s="148">
        <v>6</v>
      </c>
      <c r="B28" s="184" t="s">
        <v>32</v>
      </c>
      <c r="C28" s="108" t="s">
        <v>37</v>
      </c>
      <c r="D28" s="108" t="s">
        <v>38</v>
      </c>
      <c r="E28" s="44" t="s">
        <v>39</v>
      </c>
      <c r="F28" s="83" t="s">
        <v>48</v>
      </c>
      <c r="G28" s="216" t="s">
        <v>53</v>
      </c>
      <c r="H28" s="157">
        <v>200000</v>
      </c>
      <c r="I28" s="27">
        <v>20000</v>
      </c>
      <c r="J28" s="75">
        <v>0.78</v>
      </c>
      <c r="K28" s="29">
        <v>15600</v>
      </c>
      <c r="L28" s="28">
        <v>7800</v>
      </c>
      <c r="M28" s="164"/>
    </row>
    <row r="29" spans="1:13" ht="21" customHeight="1">
      <c r="A29" s="148"/>
      <c r="B29" s="148"/>
      <c r="C29" s="99" t="s">
        <v>40</v>
      </c>
      <c r="D29" s="84" t="s">
        <v>41</v>
      </c>
      <c r="E29" s="101" t="s">
        <v>42</v>
      </c>
      <c r="F29" s="85" t="s">
        <v>49</v>
      </c>
      <c r="G29" s="194"/>
      <c r="H29" s="158"/>
      <c r="I29" s="2">
        <v>20000</v>
      </c>
      <c r="J29" s="72">
        <v>0.78</v>
      </c>
      <c r="K29" s="3">
        <v>15600</v>
      </c>
      <c r="L29" s="8">
        <v>7800</v>
      </c>
      <c r="M29" s="191"/>
    </row>
    <row r="30" spans="1:13" ht="21" customHeight="1">
      <c r="A30" s="148"/>
      <c r="B30" s="148"/>
      <c r="C30" s="99" t="s">
        <v>40</v>
      </c>
      <c r="D30" s="84" t="s">
        <v>41</v>
      </c>
      <c r="E30" s="99" t="s">
        <v>43</v>
      </c>
      <c r="F30" s="85" t="s">
        <v>50</v>
      </c>
      <c r="G30" s="194"/>
      <c r="H30" s="158"/>
      <c r="I30" s="2">
        <v>20000</v>
      </c>
      <c r="J30" s="72">
        <v>0.78</v>
      </c>
      <c r="K30" s="3">
        <v>15600</v>
      </c>
      <c r="L30" s="8">
        <v>7800</v>
      </c>
      <c r="M30" s="191"/>
    </row>
    <row r="31" spans="1:13" ht="18" customHeight="1">
      <c r="A31" s="148"/>
      <c r="B31" s="148"/>
      <c r="C31" s="99" t="s">
        <v>37</v>
      </c>
      <c r="D31" s="99" t="s">
        <v>38</v>
      </c>
      <c r="E31" s="99" t="s">
        <v>44</v>
      </c>
      <c r="F31" s="85" t="s">
        <v>51</v>
      </c>
      <c r="G31" s="194"/>
      <c r="H31" s="158"/>
      <c r="I31" s="2">
        <v>10000</v>
      </c>
      <c r="J31" s="72">
        <v>0.78</v>
      </c>
      <c r="K31" s="3">
        <v>7800</v>
      </c>
      <c r="L31" s="8">
        <v>3900</v>
      </c>
      <c r="M31" s="191"/>
    </row>
    <row r="32" spans="1:13" ht="18" customHeight="1">
      <c r="A32" s="148"/>
      <c r="B32" s="187"/>
      <c r="C32" s="99" t="s">
        <v>37</v>
      </c>
      <c r="D32" s="99" t="s">
        <v>45</v>
      </c>
      <c r="E32" s="99" t="s">
        <v>44</v>
      </c>
      <c r="F32" s="85" t="s">
        <v>51</v>
      </c>
      <c r="G32" s="217"/>
      <c r="H32" s="172"/>
      <c r="I32" s="2">
        <v>10000</v>
      </c>
      <c r="J32" s="72">
        <v>0.78</v>
      </c>
      <c r="K32" s="3">
        <v>7800</v>
      </c>
      <c r="L32" s="8">
        <v>3900</v>
      </c>
      <c r="M32" s="191"/>
    </row>
    <row r="33" spans="1:13" ht="20.25" customHeight="1">
      <c r="A33" s="148"/>
      <c r="B33" s="173" t="s">
        <v>32</v>
      </c>
      <c r="C33" s="99" t="s">
        <v>37</v>
      </c>
      <c r="D33" s="99" t="s">
        <v>46</v>
      </c>
      <c r="E33" s="99" t="s">
        <v>47</v>
      </c>
      <c r="F33" s="85" t="s">
        <v>52</v>
      </c>
      <c r="G33" s="193" t="s">
        <v>53</v>
      </c>
      <c r="H33" s="209">
        <v>200000</v>
      </c>
      <c r="I33" s="2">
        <v>20000</v>
      </c>
      <c r="J33" s="72">
        <v>0.78</v>
      </c>
      <c r="K33" s="3">
        <v>15600</v>
      </c>
      <c r="L33" s="8">
        <v>7800</v>
      </c>
      <c r="M33" s="191"/>
    </row>
    <row r="34" spans="1:13" ht="20.25" customHeight="1" thickBot="1">
      <c r="A34" s="148"/>
      <c r="B34" s="148"/>
      <c r="C34" s="99" t="s">
        <v>37</v>
      </c>
      <c r="D34" s="99" t="s">
        <v>80</v>
      </c>
      <c r="E34" s="101" t="s">
        <v>91</v>
      </c>
      <c r="F34" s="85" t="s">
        <v>81</v>
      </c>
      <c r="G34" s="194"/>
      <c r="H34" s="158"/>
      <c r="I34" s="13">
        <v>1500</v>
      </c>
      <c r="J34" s="73">
        <v>0.78</v>
      </c>
      <c r="K34" s="11">
        <v>1170</v>
      </c>
      <c r="L34" s="26">
        <v>585</v>
      </c>
      <c r="M34" s="155"/>
    </row>
    <row r="35" spans="1:13" ht="20.25" customHeight="1" thickBot="1">
      <c r="A35" s="148"/>
      <c r="B35" s="148"/>
      <c r="C35" s="222"/>
      <c r="D35" s="223"/>
      <c r="E35" s="223"/>
      <c r="F35" s="224"/>
      <c r="G35" s="217"/>
      <c r="H35" s="159"/>
      <c r="I35" s="76">
        <f>I28+I29+I30+I31+I32+I33+I34</f>
        <v>101500</v>
      </c>
      <c r="J35" s="77"/>
      <c r="K35" s="78">
        <f>K34+K33+K32+K31+K30+K29+K28</f>
        <v>79170</v>
      </c>
      <c r="L35" s="79">
        <f>L28+L29+L30+L31+L32+L33+L34</f>
        <v>39585</v>
      </c>
      <c r="M35" s="155"/>
    </row>
    <row r="36" spans="1:13" ht="20.25" customHeight="1">
      <c r="A36" s="148"/>
      <c r="B36" s="148"/>
      <c r="C36" s="99" t="s">
        <v>37</v>
      </c>
      <c r="D36" s="99" t="s">
        <v>82</v>
      </c>
      <c r="E36" s="101" t="s">
        <v>91</v>
      </c>
      <c r="F36" s="86" t="s">
        <v>83</v>
      </c>
      <c r="G36" s="193" t="s">
        <v>84</v>
      </c>
      <c r="H36" s="158">
        <v>24000</v>
      </c>
      <c r="I36" s="6">
        <v>1000</v>
      </c>
      <c r="J36" s="69">
        <v>0.65</v>
      </c>
      <c r="K36" s="7">
        <v>650</v>
      </c>
      <c r="L36" s="30">
        <v>325</v>
      </c>
      <c r="M36" s="155"/>
    </row>
    <row r="37" spans="1:13" ht="20.25" customHeight="1">
      <c r="A37" s="148"/>
      <c r="B37" s="148"/>
      <c r="C37" s="99" t="s">
        <v>37</v>
      </c>
      <c r="D37" s="99" t="s">
        <v>85</v>
      </c>
      <c r="E37" s="101" t="s">
        <v>91</v>
      </c>
      <c r="F37" s="86" t="s">
        <v>83</v>
      </c>
      <c r="G37" s="194"/>
      <c r="H37" s="158"/>
      <c r="I37" s="6">
        <v>1000</v>
      </c>
      <c r="J37" s="69">
        <v>0.65</v>
      </c>
      <c r="K37" s="3">
        <v>650</v>
      </c>
      <c r="L37" s="8">
        <v>325</v>
      </c>
      <c r="M37" s="155"/>
    </row>
    <row r="38" spans="1:13" ht="20.25" customHeight="1">
      <c r="A38" s="148"/>
      <c r="B38" s="148"/>
      <c r="C38" s="99" t="s">
        <v>40</v>
      </c>
      <c r="D38" s="84" t="s">
        <v>41</v>
      </c>
      <c r="E38" s="101" t="s">
        <v>91</v>
      </c>
      <c r="F38" s="86" t="s">
        <v>86</v>
      </c>
      <c r="G38" s="194"/>
      <c r="H38" s="158"/>
      <c r="I38" s="6">
        <v>1000</v>
      </c>
      <c r="J38" s="69">
        <v>0.65</v>
      </c>
      <c r="K38" s="3">
        <v>650</v>
      </c>
      <c r="L38" s="8">
        <v>325</v>
      </c>
      <c r="M38" s="155"/>
    </row>
    <row r="39" spans="1:13" ht="20.25" customHeight="1">
      <c r="A39" s="148"/>
      <c r="B39" s="148"/>
      <c r="C39" s="99" t="s">
        <v>37</v>
      </c>
      <c r="D39" s="99" t="s">
        <v>87</v>
      </c>
      <c r="E39" s="101" t="s">
        <v>91</v>
      </c>
      <c r="F39" s="86" t="s">
        <v>86</v>
      </c>
      <c r="G39" s="194"/>
      <c r="H39" s="158"/>
      <c r="I39" s="6">
        <v>2000</v>
      </c>
      <c r="J39" s="69">
        <v>0.65</v>
      </c>
      <c r="K39" s="3">
        <v>1300</v>
      </c>
      <c r="L39" s="8">
        <v>650</v>
      </c>
      <c r="M39" s="155"/>
    </row>
    <row r="40" spans="1:13" ht="20.25" customHeight="1">
      <c r="A40" s="148"/>
      <c r="B40" s="148"/>
      <c r="C40" s="99" t="s">
        <v>37</v>
      </c>
      <c r="D40" s="99" t="s">
        <v>46</v>
      </c>
      <c r="E40" s="101" t="s">
        <v>91</v>
      </c>
      <c r="F40" s="86" t="s">
        <v>88</v>
      </c>
      <c r="G40" s="194"/>
      <c r="H40" s="158"/>
      <c r="I40" s="6">
        <v>2000</v>
      </c>
      <c r="J40" s="69">
        <v>0.65</v>
      </c>
      <c r="K40" s="3">
        <v>1300</v>
      </c>
      <c r="L40" s="8">
        <v>650</v>
      </c>
      <c r="M40" s="155"/>
    </row>
    <row r="41" spans="1:13" ht="20.25" customHeight="1">
      <c r="A41" s="148"/>
      <c r="B41" s="148"/>
      <c r="C41" s="99" t="s">
        <v>37</v>
      </c>
      <c r="D41" s="99" t="s">
        <v>38</v>
      </c>
      <c r="E41" s="101" t="s">
        <v>91</v>
      </c>
      <c r="F41" s="86" t="s">
        <v>89</v>
      </c>
      <c r="G41" s="194"/>
      <c r="H41" s="158"/>
      <c r="I41" s="6">
        <v>500</v>
      </c>
      <c r="J41" s="69">
        <v>0.65</v>
      </c>
      <c r="K41" s="3">
        <v>325</v>
      </c>
      <c r="L41" s="8">
        <v>162.5</v>
      </c>
      <c r="M41" s="155"/>
    </row>
    <row r="42" spans="1:13" ht="20.25" customHeight="1">
      <c r="A42" s="148"/>
      <c r="B42" s="148"/>
      <c r="C42" s="99" t="s">
        <v>40</v>
      </c>
      <c r="D42" s="84" t="s">
        <v>41</v>
      </c>
      <c r="E42" s="101" t="s">
        <v>91</v>
      </c>
      <c r="F42" s="86" t="s">
        <v>89</v>
      </c>
      <c r="G42" s="194"/>
      <c r="H42" s="158"/>
      <c r="I42" s="6">
        <v>1000</v>
      </c>
      <c r="J42" s="69">
        <v>0.65</v>
      </c>
      <c r="K42" s="3">
        <v>650</v>
      </c>
      <c r="L42" s="8">
        <v>325</v>
      </c>
      <c r="M42" s="155"/>
    </row>
    <row r="43" spans="1:13" ht="20.25" customHeight="1">
      <c r="A43" s="148"/>
      <c r="B43" s="148"/>
      <c r="C43" s="99" t="s">
        <v>37</v>
      </c>
      <c r="D43" s="99" t="s">
        <v>45</v>
      </c>
      <c r="E43" s="101" t="s">
        <v>91</v>
      </c>
      <c r="F43" s="86" t="s">
        <v>89</v>
      </c>
      <c r="G43" s="194"/>
      <c r="H43" s="158"/>
      <c r="I43" s="6">
        <v>500</v>
      </c>
      <c r="J43" s="69">
        <v>0.65</v>
      </c>
      <c r="K43" s="3">
        <v>325</v>
      </c>
      <c r="L43" s="8">
        <v>162.5</v>
      </c>
      <c r="M43" s="155"/>
    </row>
    <row r="44" spans="1:13" ht="20.25" customHeight="1" thickBot="1">
      <c r="A44" s="148"/>
      <c r="B44" s="148"/>
      <c r="C44" s="107" t="s">
        <v>40</v>
      </c>
      <c r="D44" s="87" t="s">
        <v>41</v>
      </c>
      <c r="E44" s="88" t="s">
        <v>91</v>
      </c>
      <c r="F44" s="89" t="s">
        <v>90</v>
      </c>
      <c r="G44" s="194"/>
      <c r="H44" s="158"/>
      <c r="I44" s="13">
        <v>1000</v>
      </c>
      <c r="J44" s="73">
        <v>0.65</v>
      </c>
      <c r="K44" s="11">
        <v>650</v>
      </c>
      <c r="L44" s="26">
        <v>325</v>
      </c>
      <c r="M44" s="155"/>
    </row>
    <row r="45" spans="1:13" ht="20.25" customHeight="1" thickBot="1">
      <c r="A45" s="148"/>
      <c r="B45" s="149"/>
      <c r="C45" s="196"/>
      <c r="D45" s="197"/>
      <c r="E45" s="197"/>
      <c r="F45" s="198"/>
      <c r="G45" s="195"/>
      <c r="H45" s="159"/>
      <c r="I45" s="23">
        <v>10000</v>
      </c>
      <c r="J45" s="80"/>
      <c r="K45" s="24">
        <f>K44+K43+K42+K41+K40+K39+K38+K37+K36</f>
        <v>6500</v>
      </c>
      <c r="L45" s="25">
        <v>3250</v>
      </c>
      <c r="M45" s="155"/>
    </row>
    <row r="46" spans="1:13" ht="18" customHeight="1" thickBot="1">
      <c r="A46" s="149"/>
      <c r="B46" s="179" t="s">
        <v>13</v>
      </c>
      <c r="C46" s="179"/>
      <c r="D46" s="179"/>
      <c r="E46" s="179"/>
      <c r="F46" s="90"/>
      <c r="G46" s="74"/>
      <c r="H46" s="64"/>
      <c r="I46" s="23"/>
      <c r="J46" s="23"/>
      <c r="K46" s="23">
        <f>K45+K35</f>
        <v>85670</v>
      </c>
      <c r="L46" s="23">
        <v>42835</v>
      </c>
      <c r="M46" s="165"/>
    </row>
    <row r="47" spans="1:13" ht="30.75" customHeight="1">
      <c r="A47" s="150">
        <v>7</v>
      </c>
      <c r="B47" s="105" t="s">
        <v>21</v>
      </c>
      <c r="C47" s="110"/>
      <c r="D47" s="110"/>
      <c r="E47" s="110"/>
      <c r="F47" s="91"/>
      <c r="G47" s="6"/>
      <c r="H47" s="6"/>
      <c r="I47" s="33"/>
      <c r="J47" s="70"/>
      <c r="K47" s="71"/>
      <c r="L47" s="70"/>
      <c r="M47" s="205"/>
    </row>
    <row r="48" spans="1:13" ht="18" customHeight="1" thickBot="1">
      <c r="A48" s="152"/>
      <c r="B48" s="176" t="s">
        <v>13</v>
      </c>
      <c r="C48" s="176"/>
      <c r="D48" s="176"/>
      <c r="E48" s="176"/>
      <c r="F48" s="106"/>
      <c r="G48" s="13"/>
      <c r="H48" s="13"/>
      <c r="I48" s="14">
        <v>0</v>
      </c>
      <c r="J48" s="15"/>
      <c r="K48" s="12">
        <v>0</v>
      </c>
      <c r="L48" s="15">
        <v>0</v>
      </c>
      <c r="M48" s="156"/>
    </row>
    <row r="49" spans="1:13" ht="30.75" customHeight="1">
      <c r="A49" s="184">
        <v>8</v>
      </c>
      <c r="B49" s="108" t="s">
        <v>22</v>
      </c>
      <c r="C49" s="57"/>
      <c r="D49" s="57"/>
      <c r="E49" s="57"/>
      <c r="F49" s="57"/>
      <c r="G49" s="27"/>
      <c r="H49" s="27"/>
      <c r="I49" s="34"/>
      <c r="J49" s="50"/>
      <c r="K49" s="46"/>
      <c r="L49" s="50"/>
      <c r="M49" s="164"/>
    </row>
    <row r="50" spans="1:13" ht="18" customHeight="1" thickBot="1">
      <c r="A50" s="149"/>
      <c r="B50" s="176" t="s">
        <v>13</v>
      </c>
      <c r="C50" s="176"/>
      <c r="D50" s="176"/>
      <c r="E50" s="176"/>
      <c r="F50" s="106"/>
      <c r="G50" s="13"/>
      <c r="H50" s="13"/>
      <c r="I50" s="14">
        <v>0</v>
      </c>
      <c r="J50" s="15"/>
      <c r="K50" s="12">
        <v>0</v>
      </c>
      <c r="L50" s="15">
        <v>0</v>
      </c>
      <c r="M50" s="165"/>
    </row>
    <row r="51" spans="1:13" ht="29.25" customHeight="1">
      <c r="A51" s="150">
        <v>9</v>
      </c>
      <c r="B51" s="108" t="s">
        <v>35</v>
      </c>
      <c r="C51" s="60"/>
      <c r="D51" s="60"/>
      <c r="E51" s="60"/>
      <c r="F51" s="92"/>
      <c r="G51" s="27"/>
      <c r="H51" s="34"/>
      <c r="I51" s="43"/>
      <c r="J51" s="61"/>
      <c r="K51" s="43"/>
      <c r="L51" s="43"/>
      <c r="M51" s="164"/>
    </row>
    <row r="52" spans="1:13" ht="18" customHeight="1" thickBot="1">
      <c r="A52" s="152"/>
      <c r="B52" s="176" t="s">
        <v>13</v>
      </c>
      <c r="C52" s="176"/>
      <c r="D52" s="176"/>
      <c r="E52" s="176"/>
      <c r="F52" s="45"/>
      <c r="G52" s="45"/>
      <c r="H52" s="45"/>
      <c r="I52" s="14"/>
      <c r="J52" s="59"/>
      <c r="K52" s="14"/>
      <c r="L52" s="14"/>
      <c r="M52" s="165"/>
    </row>
    <row r="53" spans="1:13" ht="30.75" customHeight="1">
      <c r="A53" s="187">
        <v>10</v>
      </c>
      <c r="B53" s="105" t="s">
        <v>23</v>
      </c>
      <c r="C53" s="110"/>
      <c r="D53" s="110"/>
      <c r="E53" s="105"/>
      <c r="F53" s="110"/>
      <c r="G53" s="6"/>
      <c r="H53" s="33"/>
      <c r="I53" s="6"/>
      <c r="J53" s="30"/>
      <c r="K53" s="7"/>
      <c r="L53" s="30"/>
      <c r="M53" s="200"/>
    </row>
    <row r="54" spans="1:13" ht="18" customHeight="1" thickBot="1">
      <c r="A54" s="152"/>
      <c r="B54" s="176" t="s">
        <v>13</v>
      </c>
      <c r="C54" s="176"/>
      <c r="D54" s="176"/>
      <c r="E54" s="176"/>
      <c r="F54" s="104"/>
      <c r="G54" s="13"/>
      <c r="H54" s="14"/>
      <c r="I54" s="14">
        <v>0</v>
      </c>
      <c r="J54" s="15"/>
      <c r="K54" s="12">
        <v>0</v>
      </c>
      <c r="L54" s="15">
        <v>0</v>
      </c>
      <c r="M54" s="165"/>
    </row>
    <row r="55" spans="1:13" ht="30.75" customHeight="1" thickBot="1">
      <c r="A55" s="151">
        <v>11</v>
      </c>
      <c r="B55" s="130" t="s">
        <v>24</v>
      </c>
      <c r="C55" s="48" t="s">
        <v>92</v>
      </c>
      <c r="D55" s="48" t="s">
        <v>93</v>
      </c>
      <c r="E55" s="48" t="s">
        <v>94</v>
      </c>
      <c r="F55" s="122" t="s">
        <v>95</v>
      </c>
      <c r="G55" s="141" t="s">
        <v>53</v>
      </c>
      <c r="H55" s="123">
        <v>125000</v>
      </c>
      <c r="I55" s="76">
        <v>10000</v>
      </c>
      <c r="J55" s="124">
        <v>0.78</v>
      </c>
      <c r="K55" s="78">
        <v>7800</v>
      </c>
      <c r="L55" s="79">
        <v>3900</v>
      </c>
      <c r="M55" s="191"/>
    </row>
    <row r="56" spans="1:13" ht="30.75" customHeight="1" thickBot="1">
      <c r="A56" s="173"/>
      <c r="B56" s="130" t="s">
        <v>24</v>
      </c>
      <c r="C56" s="120" t="s">
        <v>96</v>
      </c>
      <c r="D56" s="120" t="s">
        <v>97</v>
      </c>
      <c r="E56" s="120" t="s">
        <v>100</v>
      </c>
      <c r="F56" s="139" t="s">
        <v>101</v>
      </c>
      <c r="G56" s="128" t="s">
        <v>60</v>
      </c>
      <c r="H56" s="22">
        <v>100</v>
      </c>
      <c r="I56" s="23">
        <v>100</v>
      </c>
      <c r="J56" s="115">
        <v>3.25</v>
      </c>
      <c r="K56" s="24">
        <v>325</v>
      </c>
      <c r="L56" s="25">
        <v>162.5</v>
      </c>
      <c r="M56" s="155"/>
    </row>
    <row r="57" spans="1:13" ht="30.75" customHeight="1">
      <c r="A57" s="173"/>
      <c r="B57" s="130" t="s">
        <v>24</v>
      </c>
      <c r="C57" s="120" t="s">
        <v>96</v>
      </c>
      <c r="D57" s="121" t="s">
        <v>98</v>
      </c>
      <c r="E57" s="120" t="s">
        <v>100</v>
      </c>
      <c r="F57" s="138" t="s">
        <v>102</v>
      </c>
      <c r="G57" s="137" t="s">
        <v>105</v>
      </c>
      <c r="H57" s="116">
        <v>1500</v>
      </c>
      <c r="I57" s="112">
        <v>372</v>
      </c>
      <c r="J57" s="118">
        <v>0.65</v>
      </c>
      <c r="K57" s="117">
        <v>241.8</v>
      </c>
      <c r="L57" s="118">
        <v>120.9</v>
      </c>
      <c r="M57" s="155"/>
    </row>
    <row r="58" spans="1:13" ht="30.75" customHeight="1">
      <c r="A58" s="173"/>
      <c r="B58" s="130" t="s">
        <v>24</v>
      </c>
      <c r="C58" s="120" t="s">
        <v>96</v>
      </c>
      <c r="D58" s="120" t="s">
        <v>97</v>
      </c>
      <c r="E58" s="120" t="s">
        <v>100</v>
      </c>
      <c r="F58" s="120" t="s">
        <v>103</v>
      </c>
      <c r="G58" s="130" t="s">
        <v>105</v>
      </c>
      <c r="H58" s="113">
        <v>1500</v>
      </c>
      <c r="I58" s="119">
        <v>922</v>
      </c>
      <c r="J58" s="114">
        <v>0.65</v>
      </c>
      <c r="K58" s="111">
        <v>599.3</v>
      </c>
      <c r="L58" s="114">
        <v>299.65</v>
      </c>
      <c r="M58" s="155"/>
    </row>
    <row r="59" spans="1:13" ht="30.75" customHeight="1" thickBot="1">
      <c r="A59" s="173"/>
      <c r="B59" s="130" t="s">
        <v>24</v>
      </c>
      <c r="C59" s="120" t="s">
        <v>96</v>
      </c>
      <c r="D59" s="120" t="s">
        <v>99</v>
      </c>
      <c r="E59" s="120" t="s">
        <v>100</v>
      </c>
      <c r="F59" s="133" t="s">
        <v>104</v>
      </c>
      <c r="G59" s="131" t="s">
        <v>105</v>
      </c>
      <c r="H59" s="13">
        <v>1500</v>
      </c>
      <c r="I59" s="14">
        <v>206</v>
      </c>
      <c r="J59" s="26">
        <v>0.65</v>
      </c>
      <c r="K59" s="11">
        <v>133.9</v>
      </c>
      <c r="L59" s="26">
        <v>66.95</v>
      </c>
      <c r="M59" s="155"/>
    </row>
    <row r="60" spans="1:13" ht="18" customHeight="1">
      <c r="A60" s="173"/>
      <c r="B60" s="130"/>
      <c r="C60" s="48"/>
      <c r="D60" s="48"/>
      <c r="E60" s="48"/>
      <c r="F60" s="215" t="s">
        <v>106</v>
      </c>
      <c r="G60" s="215"/>
      <c r="H60" s="6">
        <v>1500</v>
      </c>
      <c r="I60" s="33">
        <v>1500</v>
      </c>
      <c r="J60" s="30"/>
      <c r="K60" s="71">
        <f>K59+K58+K57</f>
        <v>975</v>
      </c>
      <c r="L60" s="70">
        <f>L59+L58+L57</f>
        <v>487.5</v>
      </c>
      <c r="M60" s="155"/>
    </row>
    <row r="61" spans="1:13" ht="30.75" customHeight="1">
      <c r="A61" s="173"/>
      <c r="B61" s="130" t="s">
        <v>24</v>
      </c>
      <c r="C61" s="120" t="s">
        <v>96</v>
      </c>
      <c r="D61" s="120" t="s">
        <v>108</v>
      </c>
      <c r="E61" s="120" t="s">
        <v>100</v>
      </c>
      <c r="F61" s="48" t="s">
        <v>109</v>
      </c>
      <c r="G61" s="130" t="s">
        <v>116</v>
      </c>
      <c r="H61" s="2">
        <v>900</v>
      </c>
      <c r="I61" s="10">
        <v>190.5</v>
      </c>
      <c r="J61" s="8">
        <v>1.43</v>
      </c>
      <c r="K61" s="3">
        <v>272.4</v>
      </c>
      <c r="L61" s="8">
        <v>136.2</v>
      </c>
      <c r="M61" s="155"/>
    </row>
    <row r="62" spans="1:13" ht="30.75" customHeight="1">
      <c r="A62" s="173"/>
      <c r="B62" s="130" t="s">
        <v>24</v>
      </c>
      <c r="C62" s="120" t="s">
        <v>118</v>
      </c>
      <c r="D62" s="126" t="s">
        <v>120</v>
      </c>
      <c r="E62" s="120" t="s">
        <v>100</v>
      </c>
      <c r="F62" s="48" t="s">
        <v>110</v>
      </c>
      <c r="G62" s="130" t="s">
        <v>116</v>
      </c>
      <c r="H62" s="2">
        <v>900</v>
      </c>
      <c r="I62" s="10">
        <v>153</v>
      </c>
      <c r="J62" s="8">
        <v>1.43</v>
      </c>
      <c r="K62" s="3">
        <v>218.8</v>
      </c>
      <c r="L62" s="8">
        <v>109.4</v>
      </c>
      <c r="M62" s="155"/>
    </row>
    <row r="63" spans="1:13" ht="30.75" customHeight="1">
      <c r="A63" s="173"/>
      <c r="B63" s="130" t="s">
        <v>24</v>
      </c>
      <c r="C63" s="120" t="s">
        <v>118</v>
      </c>
      <c r="D63" s="120" t="s">
        <v>121</v>
      </c>
      <c r="E63" s="120" t="s">
        <v>100</v>
      </c>
      <c r="F63" s="48" t="s">
        <v>111</v>
      </c>
      <c r="G63" s="130" t="s">
        <v>116</v>
      </c>
      <c r="H63" s="2">
        <v>900</v>
      </c>
      <c r="I63" s="10">
        <v>105</v>
      </c>
      <c r="J63" s="8">
        <v>1.43</v>
      </c>
      <c r="K63" s="3">
        <v>150.2</v>
      </c>
      <c r="L63" s="8">
        <v>75.1</v>
      </c>
      <c r="M63" s="155"/>
    </row>
    <row r="64" spans="1:13" ht="30.75" customHeight="1">
      <c r="A64" s="173"/>
      <c r="B64" s="130" t="s">
        <v>24</v>
      </c>
      <c r="C64" s="120" t="s">
        <v>96</v>
      </c>
      <c r="D64" s="120" t="s">
        <v>99</v>
      </c>
      <c r="E64" s="120" t="s">
        <v>100</v>
      </c>
      <c r="F64" s="48" t="s">
        <v>112</v>
      </c>
      <c r="G64" s="130" t="s">
        <v>116</v>
      </c>
      <c r="H64" s="2">
        <v>900</v>
      </c>
      <c r="I64" s="10">
        <v>94.5</v>
      </c>
      <c r="J64" s="8">
        <v>1.43</v>
      </c>
      <c r="K64" s="3">
        <v>135.1</v>
      </c>
      <c r="L64" s="8">
        <v>67.6</v>
      </c>
      <c r="M64" s="155"/>
    </row>
    <row r="65" spans="1:13" ht="30.75" customHeight="1">
      <c r="A65" s="173"/>
      <c r="B65" s="130" t="s">
        <v>24</v>
      </c>
      <c r="C65" s="120" t="s">
        <v>119</v>
      </c>
      <c r="D65" s="120" t="s">
        <v>122</v>
      </c>
      <c r="E65" s="120" t="s">
        <v>100</v>
      </c>
      <c r="F65" s="48" t="s">
        <v>113</v>
      </c>
      <c r="G65" s="130" t="s">
        <v>116</v>
      </c>
      <c r="H65" s="2">
        <v>900</v>
      </c>
      <c r="I65" s="10">
        <v>166.5</v>
      </c>
      <c r="J65" s="8">
        <v>1.43</v>
      </c>
      <c r="K65" s="3">
        <v>238.1</v>
      </c>
      <c r="L65" s="8">
        <v>119.1</v>
      </c>
      <c r="M65" s="155"/>
    </row>
    <row r="66" spans="1:13" ht="30.75" customHeight="1">
      <c r="A66" s="173"/>
      <c r="B66" s="130" t="s">
        <v>24</v>
      </c>
      <c r="C66" s="120" t="s">
        <v>119</v>
      </c>
      <c r="D66" s="120" t="s">
        <v>123</v>
      </c>
      <c r="E66" s="120" t="s">
        <v>100</v>
      </c>
      <c r="F66" s="48" t="s">
        <v>114</v>
      </c>
      <c r="G66" s="130" t="s">
        <v>116</v>
      </c>
      <c r="H66" s="2">
        <v>900</v>
      </c>
      <c r="I66" s="10">
        <v>105</v>
      </c>
      <c r="J66" s="8">
        <v>1.43</v>
      </c>
      <c r="K66" s="3">
        <v>150.2</v>
      </c>
      <c r="L66" s="8">
        <v>75.1</v>
      </c>
      <c r="M66" s="155"/>
    </row>
    <row r="67" spans="1:13" ht="30.75" customHeight="1" thickBot="1">
      <c r="A67" s="173"/>
      <c r="B67" s="130" t="s">
        <v>24</v>
      </c>
      <c r="C67" s="120" t="s">
        <v>119</v>
      </c>
      <c r="D67" s="120" t="s">
        <v>124</v>
      </c>
      <c r="E67" s="120" t="s">
        <v>100</v>
      </c>
      <c r="F67" s="139" t="s">
        <v>115</v>
      </c>
      <c r="G67" s="128" t="s">
        <v>116</v>
      </c>
      <c r="H67" s="22">
        <v>900</v>
      </c>
      <c r="I67" s="23">
        <v>85.5</v>
      </c>
      <c r="J67" s="115">
        <v>1.43</v>
      </c>
      <c r="K67" s="21">
        <v>122.3</v>
      </c>
      <c r="L67" s="115">
        <v>61.2</v>
      </c>
      <c r="M67" s="155"/>
    </row>
    <row r="68" spans="1:13" ht="18" customHeight="1" thickBot="1">
      <c r="A68" s="173"/>
      <c r="B68" s="131"/>
      <c r="C68" s="133"/>
      <c r="D68" s="133"/>
      <c r="E68" s="133"/>
      <c r="F68" s="225" t="s">
        <v>117</v>
      </c>
      <c r="G68" s="225"/>
      <c r="H68" s="22"/>
      <c r="I68" s="23">
        <f>I67+I66+I65+I64+I63+I62+I61</f>
        <v>900</v>
      </c>
      <c r="J68" s="115"/>
      <c r="K68" s="24">
        <f>K67+K66+K65+K64+K63+K62+K61</f>
        <v>1287.1</v>
      </c>
      <c r="L68" s="25">
        <f>L67+L66+L65+L64+L63+L62+L61</f>
        <v>643.7</v>
      </c>
      <c r="M68" s="155"/>
    </row>
    <row r="69" spans="1:13" ht="18" customHeight="1" thickBot="1">
      <c r="A69" s="152"/>
      <c r="B69" s="177" t="s">
        <v>13</v>
      </c>
      <c r="C69" s="177"/>
      <c r="D69" s="177"/>
      <c r="E69" s="177"/>
      <c r="F69" s="135"/>
      <c r="G69" s="142"/>
      <c r="H69" s="22"/>
      <c r="I69" s="23"/>
      <c r="J69" s="25"/>
      <c r="K69" s="140">
        <f>K68+K60+K56+K55</f>
        <v>10387.1</v>
      </c>
      <c r="L69" s="24">
        <f>L68+L60+L56+L55</f>
        <v>5193.7</v>
      </c>
      <c r="M69" s="165"/>
    </row>
    <row r="70" spans="1:13" ht="20.25" customHeight="1">
      <c r="A70" s="184">
        <v>12</v>
      </c>
      <c r="B70" s="184" t="s">
        <v>29</v>
      </c>
      <c r="C70" s="93" t="s">
        <v>54</v>
      </c>
      <c r="D70" s="93" t="s">
        <v>55</v>
      </c>
      <c r="E70" s="93" t="s">
        <v>56</v>
      </c>
      <c r="F70" s="93" t="s">
        <v>58</v>
      </c>
      <c r="G70" s="143" t="s">
        <v>60</v>
      </c>
      <c r="H70" s="68">
        <v>29400</v>
      </c>
      <c r="I70" s="68">
        <v>2000</v>
      </c>
      <c r="J70" s="66">
        <v>2.96</v>
      </c>
      <c r="K70" s="67">
        <v>5920</v>
      </c>
      <c r="L70" s="66">
        <f>K70/2</f>
        <v>2960</v>
      </c>
      <c r="M70" s="210"/>
    </row>
    <row r="71" spans="1:13" ht="20.25" customHeight="1">
      <c r="A71" s="148"/>
      <c r="B71" s="187"/>
      <c r="C71" s="93" t="s">
        <v>54</v>
      </c>
      <c r="D71" s="93" t="s">
        <v>57</v>
      </c>
      <c r="E71" s="93" t="s">
        <v>56</v>
      </c>
      <c r="F71" s="93" t="s">
        <v>59</v>
      </c>
      <c r="G71" s="95" t="s">
        <v>61</v>
      </c>
      <c r="H71" s="68">
        <v>120600</v>
      </c>
      <c r="I71" s="68">
        <v>6000</v>
      </c>
      <c r="J71" s="66">
        <v>0.83</v>
      </c>
      <c r="K71" s="67">
        <v>4980</v>
      </c>
      <c r="L71" s="66">
        <f>K71/2</f>
        <v>2490</v>
      </c>
      <c r="M71" s="211"/>
    </row>
    <row r="72" spans="1:13" ht="18" customHeight="1" thickBot="1">
      <c r="A72" s="149"/>
      <c r="B72" s="176" t="s">
        <v>13</v>
      </c>
      <c r="C72" s="176"/>
      <c r="D72" s="176"/>
      <c r="E72" s="176"/>
      <c r="F72" s="134"/>
      <c r="G72" s="144"/>
      <c r="H72" s="11"/>
      <c r="I72" s="49"/>
      <c r="J72" s="51"/>
      <c r="K72" s="49">
        <f>K70+K71</f>
        <v>10900</v>
      </c>
      <c r="L72" s="49">
        <f>L70+L71</f>
        <v>5450</v>
      </c>
      <c r="M72" s="212"/>
    </row>
    <row r="73" spans="1:13" ht="20.25" customHeight="1">
      <c r="A73" s="184">
        <v>13</v>
      </c>
      <c r="B73" s="184" t="s">
        <v>16</v>
      </c>
      <c r="C73" s="93" t="s">
        <v>54</v>
      </c>
      <c r="D73" s="93" t="s">
        <v>77</v>
      </c>
      <c r="E73" s="93" t="s">
        <v>78</v>
      </c>
      <c r="F73" s="94">
        <v>1087</v>
      </c>
      <c r="G73" s="218" t="s">
        <v>53</v>
      </c>
      <c r="H73" s="220">
        <v>200000</v>
      </c>
      <c r="I73" s="65">
        <v>27000</v>
      </c>
      <c r="J73" s="66">
        <v>0.78</v>
      </c>
      <c r="K73" s="67">
        <v>21060</v>
      </c>
      <c r="L73" s="66">
        <v>10530</v>
      </c>
      <c r="M73" s="210"/>
    </row>
    <row r="74" spans="1:13" ht="20.25" customHeight="1">
      <c r="A74" s="148"/>
      <c r="B74" s="187"/>
      <c r="C74" s="93" t="s">
        <v>54</v>
      </c>
      <c r="D74" s="93" t="s">
        <v>77</v>
      </c>
      <c r="E74" s="95" t="s">
        <v>79</v>
      </c>
      <c r="F74" s="94">
        <v>1088</v>
      </c>
      <c r="G74" s="219"/>
      <c r="H74" s="221"/>
      <c r="I74" s="65">
        <v>33000</v>
      </c>
      <c r="J74" s="66">
        <v>0.78</v>
      </c>
      <c r="K74" s="67">
        <v>25740</v>
      </c>
      <c r="L74" s="66">
        <v>12870</v>
      </c>
      <c r="M74" s="211"/>
    </row>
    <row r="75" spans="1:13" ht="18" customHeight="1" thickBot="1">
      <c r="A75" s="149"/>
      <c r="B75" s="176" t="s">
        <v>13</v>
      </c>
      <c r="C75" s="176"/>
      <c r="D75" s="176"/>
      <c r="E75" s="176"/>
      <c r="F75" s="134"/>
      <c r="G75" s="144"/>
      <c r="H75" s="11"/>
      <c r="I75" s="52">
        <v>60000</v>
      </c>
      <c r="J75" s="58"/>
      <c r="K75" s="52">
        <f>K73+K74</f>
        <v>46800</v>
      </c>
      <c r="L75" s="52">
        <f>L73+L74</f>
        <v>23400</v>
      </c>
      <c r="M75" s="212"/>
    </row>
    <row r="76" spans="1:13" ht="30.75" customHeight="1">
      <c r="A76" s="174">
        <v>14</v>
      </c>
      <c r="B76" s="96" t="s">
        <v>25</v>
      </c>
      <c r="C76" s="132"/>
      <c r="D76" s="53"/>
      <c r="E76" s="54"/>
      <c r="F76" s="54"/>
      <c r="G76" s="145"/>
      <c r="H76" s="29"/>
      <c r="I76" s="55"/>
      <c r="J76" s="47"/>
      <c r="K76" s="55"/>
      <c r="L76" s="55"/>
      <c r="M76" s="164"/>
    </row>
    <row r="77" spans="1:13" ht="18" customHeight="1" thickBot="1">
      <c r="A77" s="175"/>
      <c r="B77" s="176" t="s">
        <v>13</v>
      </c>
      <c r="C77" s="176"/>
      <c r="D77" s="176"/>
      <c r="E77" s="176"/>
      <c r="F77" s="97"/>
      <c r="G77" s="144"/>
      <c r="H77" s="11"/>
      <c r="I77" s="56">
        <v>0</v>
      </c>
      <c r="J77" s="51"/>
      <c r="K77" s="56">
        <v>0</v>
      </c>
      <c r="L77" s="56">
        <v>0</v>
      </c>
      <c r="M77" s="165"/>
    </row>
    <row r="78" spans="1:13" ht="30.75" customHeight="1">
      <c r="A78" s="174">
        <v>15</v>
      </c>
      <c r="B78" s="129" t="s">
        <v>26</v>
      </c>
      <c r="C78" s="132"/>
      <c r="D78" s="53"/>
      <c r="E78" s="54"/>
      <c r="F78" s="54"/>
      <c r="G78" s="145"/>
      <c r="H78" s="29"/>
      <c r="I78" s="55"/>
      <c r="J78" s="47"/>
      <c r="K78" s="55"/>
      <c r="L78" s="55"/>
      <c r="M78" s="164"/>
    </row>
    <row r="79" spans="1:13" ht="18" customHeight="1" thickBot="1">
      <c r="A79" s="175"/>
      <c r="B79" s="176" t="s">
        <v>13</v>
      </c>
      <c r="C79" s="176"/>
      <c r="D79" s="176"/>
      <c r="E79" s="176"/>
      <c r="F79" s="97"/>
      <c r="G79" s="144"/>
      <c r="H79" s="11"/>
      <c r="I79" s="56">
        <v>0</v>
      </c>
      <c r="J79" s="51"/>
      <c r="K79" s="56">
        <v>0</v>
      </c>
      <c r="L79" s="56">
        <v>0</v>
      </c>
      <c r="M79" s="165"/>
    </row>
    <row r="80" spans="1:13" ht="30.75" customHeight="1">
      <c r="A80" s="174">
        <v>16</v>
      </c>
      <c r="B80" s="129" t="s">
        <v>27</v>
      </c>
      <c r="C80" s="132"/>
      <c r="D80" s="53"/>
      <c r="E80" s="54"/>
      <c r="F80" s="54"/>
      <c r="G80" s="145"/>
      <c r="H80" s="29"/>
      <c r="I80" s="55"/>
      <c r="J80" s="47"/>
      <c r="K80" s="55"/>
      <c r="L80" s="55"/>
      <c r="M80" s="164"/>
    </row>
    <row r="81" spans="1:13" ht="18" customHeight="1" thickBot="1">
      <c r="A81" s="175"/>
      <c r="B81" s="176" t="s">
        <v>13</v>
      </c>
      <c r="C81" s="176"/>
      <c r="D81" s="176"/>
      <c r="E81" s="176"/>
      <c r="F81" s="97"/>
      <c r="G81" s="144"/>
      <c r="H81" s="11"/>
      <c r="I81" s="56">
        <v>0</v>
      </c>
      <c r="J81" s="51"/>
      <c r="K81" s="56">
        <v>0</v>
      </c>
      <c r="L81" s="56">
        <v>0</v>
      </c>
      <c r="M81" s="165"/>
    </row>
    <row r="82" spans="1:13" ht="19.5" customHeight="1">
      <c r="A82" s="166" t="s">
        <v>31</v>
      </c>
      <c r="B82" s="167"/>
      <c r="C82" s="167"/>
      <c r="D82" s="167"/>
      <c r="E82" s="167"/>
      <c r="F82" s="168"/>
      <c r="G82" s="182" t="s">
        <v>34</v>
      </c>
      <c r="H82" s="172">
        <v>3308200</v>
      </c>
      <c r="I82" s="172">
        <f>I75+I55+I35+I20</f>
        <v>271500</v>
      </c>
      <c r="J82" s="172"/>
      <c r="K82" s="172">
        <f>K75+K55+K35+K20</f>
        <v>211770</v>
      </c>
      <c r="L82" s="172">
        <f>L75+L55+L35+L20</f>
        <v>105885</v>
      </c>
      <c r="M82" s="201"/>
    </row>
    <row r="83" spans="1:13" ht="19.5" customHeight="1" thickBot="1">
      <c r="A83" s="169"/>
      <c r="B83" s="170"/>
      <c r="C83" s="170"/>
      <c r="D83" s="170"/>
      <c r="E83" s="170"/>
      <c r="F83" s="171"/>
      <c r="G83" s="183"/>
      <c r="H83" s="147"/>
      <c r="I83" s="147"/>
      <c r="J83" s="147"/>
      <c r="K83" s="147"/>
      <c r="L83" s="147"/>
      <c r="M83" s="146"/>
    </row>
    <row r="84" spans="1:13" ht="19.5" customHeight="1">
      <c r="A84" s="125"/>
      <c r="B84" s="125"/>
      <c r="C84" s="125"/>
      <c r="D84" s="125"/>
      <c r="E84" s="125"/>
      <c r="F84" s="125"/>
      <c r="G84" s="227" t="s">
        <v>107</v>
      </c>
      <c r="H84" s="209">
        <v>331500</v>
      </c>
      <c r="I84" s="209">
        <v>1500</v>
      </c>
      <c r="J84" s="209"/>
      <c r="K84" s="209">
        <v>975</v>
      </c>
      <c r="L84" s="209">
        <v>487.5</v>
      </c>
      <c r="M84" s="226"/>
    </row>
    <row r="85" spans="1:13" ht="19.5" customHeight="1">
      <c r="A85" s="125"/>
      <c r="B85" s="125"/>
      <c r="C85" s="125"/>
      <c r="D85" s="125"/>
      <c r="E85" s="125"/>
      <c r="F85" s="125"/>
      <c r="G85" s="182"/>
      <c r="H85" s="172"/>
      <c r="I85" s="172"/>
      <c r="J85" s="172"/>
      <c r="K85" s="172"/>
      <c r="L85" s="172"/>
      <c r="M85" s="201"/>
    </row>
    <row r="86" spans="1:13" ht="19.5" customHeight="1">
      <c r="A86" s="125"/>
      <c r="B86" s="125"/>
      <c r="C86" s="125"/>
      <c r="D86" s="125"/>
      <c r="E86" s="125"/>
      <c r="F86" s="125"/>
      <c r="G86" s="147" t="s">
        <v>125</v>
      </c>
      <c r="H86" s="147">
        <v>203600</v>
      </c>
      <c r="I86" s="147">
        <v>900</v>
      </c>
      <c r="J86" s="147"/>
      <c r="K86" s="147">
        <v>1287.1</v>
      </c>
      <c r="L86" s="147">
        <v>643.7</v>
      </c>
      <c r="M86" s="146"/>
    </row>
    <row r="87" spans="1:13" ht="19.5" customHeight="1">
      <c r="A87" s="125"/>
      <c r="B87" s="125"/>
      <c r="C87" s="125"/>
      <c r="D87" s="125"/>
      <c r="E87" s="125"/>
      <c r="F87" s="125"/>
      <c r="G87" s="147"/>
      <c r="H87" s="147"/>
      <c r="I87" s="147"/>
      <c r="J87" s="147"/>
      <c r="K87" s="147"/>
      <c r="L87" s="147"/>
      <c r="M87" s="146"/>
    </row>
    <row r="88" spans="1:13" ht="19.5" customHeight="1">
      <c r="A88" s="125"/>
      <c r="B88" s="125"/>
      <c r="C88" s="125"/>
      <c r="D88" s="125"/>
      <c r="E88" s="125"/>
      <c r="F88" s="125"/>
      <c r="G88" s="19"/>
      <c r="H88" s="19"/>
      <c r="I88" s="19"/>
      <c r="J88" s="19"/>
      <c r="K88" s="19"/>
      <c r="L88" s="19"/>
      <c r="M88" s="127"/>
    </row>
    <row r="89" spans="1:13" ht="19.5" customHeight="1">
      <c r="A89" s="125"/>
      <c r="B89" s="125"/>
      <c r="C89" s="125"/>
      <c r="D89" s="125"/>
      <c r="E89" s="125"/>
      <c r="F89" s="125"/>
      <c r="G89" s="19"/>
      <c r="H89" s="19"/>
      <c r="I89" s="19"/>
      <c r="J89" s="19"/>
      <c r="K89" s="19"/>
      <c r="L89" s="19"/>
      <c r="M89" s="127"/>
    </row>
    <row r="90" spans="1:13" ht="19.5" customHeight="1">
      <c r="A90" s="9"/>
      <c r="B90" s="5"/>
      <c r="C90" s="5"/>
      <c r="D90" s="5"/>
      <c r="E90" s="5"/>
      <c r="F90" s="5"/>
      <c r="G90" s="147" t="s">
        <v>84</v>
      </c>
      <c r="H90" s="147">
        <v>318200</v>
      </c>
      <c r="I90" s="147">
        <v>10000</v>
      </c>
      <c r="J90" s="147"/>
      <c r="K90" s="147">
        <f>K45</f>
        <v>6500</v>
      </c>
      <c r="L90" s="147">
        <v>3250</v>
      </c>
      <c r="M90" s="147"/>
    </row>
    <row r="91" spans="1:13" ht="19.5" customHeight="1">
      <c r="A91" s="9"/>
      <c r="B91" s="5"/>
      <c r="C91" s="5"/>
      <c r="D91" s="5"/>
      <c r="E91" s="5"/>
      <c r="F91" s="5"/>
      <c r="G91" s="147"/>
      <c r="H91" s="147"/>
      <c r="I91" s="147"/>
      <c r="J91" s="147"/>
      <c r="K91" s="147"/>
      <c r="L91" s="147"/>
      <c r="M91" s="147"/>
    </row>
    <row r="92" spans="1:13" ht="30.75" customHeight="1">
      <c r="A92" s="9"/>
      <c r="B92" s="5"/>
      <c r="C92" s="5"/>
      <c r="D92" s="5"/>
      <c r="E92" s="5"/>
      <c r="F92" s="5"/>
      <c r="G92" s="10" t="s">
        <v>60</v>
      </c>
      <c r="H92" s="10">
        <v>84700</v>
      </c>
      <c r="I92" s="10">
        <v>2100</v>
      </c>
      <c r="J92" s="8"/>
      <c r="K92" s="4">
        <f>K70+K56</f>
        <v>6245</v>
      </c>
      <c r="L92" s="10">
        <f>K92/2</f>
        <v>3122.5</v>
      </c>
      <c r="M92" s="10"/>
    </row>
    <row r="93" spans="1:13" ht="31.5" customHeight="1">
      <c r="A93" s="9"/>
      <c r="B93" s="5"/>
      <c r="C93" s="5"/>
      <c r="D93" s="5"/>
      <c r="E93" s="5"/>
      <c r="F93" s="5"/>
      <c r="G93" s="37" t="s">
        <v>61</v>
      </c>
      <c r="H93" s="10">
        <v>120600</v>
      </c>
      <c r="I93" s="10">
        <v>6000</v>
      </c>
      <c r="J93" s="8"/>
      <c r="K93" s="4">
        <v>4980</v>
      </c>
      <c r="L93" s="10">
        <f>K93/2</f>
        <v>2490</v>
      </c>
      <c r="M93" s="10"/>
    </row>
    <row r="94" spans="1:13" ht="19.5" customHeight="1">
      <c r="A94" s="9"/>
      <c r="B94" s="5"/>
      <c r="C94" s="5"/>
      <c r="D94" s="5"/>
      <c r="E94" s="5"/>
      <c r="F94" s="5"/>
      <c r="G94" s="147" t="s">
        <v>36</v>
      </c>
      <c r="H94" s="147"/>
      <c r="I94" s="147"/>
      <c r="J94" s="147"/>
      <c r="K94" s="147">
        <f>K93+K92+K90+K86+K84+K82</f>
        <v>231757.1</v>
      </c>
      <c r="L94" s="147">
        <f>L93+L92+L90+L86+L84+L82</f>
        <v>115878.7</v>
      </c>
      <c r="M94" s="147"/>
    </row>
    <row r="95" spans="7:13" ht="19.5" customHeight="1">
      <c r="G95" s="147"/>
      <c r="H95" s="147"/>
      <c r="I95" s="147"/>
      <c r="J95" s="147"/>
      <c r="K95" s="147"/>
      <c r="L95" s="147"/>
      <c r="M95" s="147"/>
    </row>
    <row r="96" spans="2:13" ht="19.5" customHeight="1">
      <c r="B96" s="1"/>
      <c r="C96" s="31"/>
      <c r="D96" s="31"/>
      <c r="E96" s="31"/>
      <c r="F96" s="31"/>
      <c r="G96" s="203"/>
      <c r="H96" s="203"/>
      <c r="I96" s="203"/>
      <c r="J96" s="203"/>
      <c r="K96" s="203"/>
      <c r="L96" s="203"/>
      <c r="M96" s="203"/>
    </row>
    <row r="97" spans="7:13" ht="19.5" customHeight="1">
      <c r="G97" s="203"/>
      <c r="H97" s="203"/>
      <c r="I97" s="203"/>
      <c r="J97" s="203"/>
      <c r="K97" s="203"/>
      <c r="L97" s="203"/>
      <c r="M97" s="203"/>
    </row>
    <row r="98" spans="7:13" ht="19.5" customHeight="1">
      <c r="G98" s="203"/>
      <c r="H98" s="203"/>
      <c r="I98" s="203"/>
      <c r="J98" s="203"/>
      <c r="K98" s="203"/>
      <c r="L98" s="203"/>
      <c r="M98" s="202"/>
    </row>
    <row r="99" spans="7:13" ht="19.5" customHeight="1">
      <c r="G99" s="203"/>
      <c r="H99" s="203"/>
      <c r="I99" s="203"/>
      <c r="J99" s="203"/>
      <c r="K99" s="203"/>
      <c r="L99" s="203"/>
      <c r="M99" s="202"/>
    </row>
    <row r="100" spans="7:13" ht="15">
      <c r="G100" s="19"/>
      <c r="H100" s="19"/>
      <c r="I100" s="19"/>
      <c r="J100" s="19"/>
      <c r="K100" s="19"/>
      <c r="L100" s="19"/>
      <c r="M100" s="38"/>
    </row>
    <row r="101" spans="7:13" ht="15">
      <c r="G101" s="39"/>
      <c r="H101" s="9"/>
      <c r="I101" s="9"/>
      <c r="J101" s="9"/>
      <c r="K101" s="39"/>
      <c r="L101" s="39"/>
      <c r="M101" s="9"/>
    </row>
  </sheetData>
  <sheetProtection/>
  <mergeCells count="150">
    <mergeCell ref="M84:M85"/>
    <mergeCell ref="G84:G85"/>
    <mergeCell ref="H84:H85"/>
    <mergeCell ref="I84:I85"/>
    <mergeCell ref="J84:J85"/>
    <mergeCell ref="K84:K85"/>
    <mergeCell ref="L84:L85"/>
    <mergeCell ref="G73:G74"/>
    <mergeCell ref="H73:H74"/>
    <mergeCell ref="G33:G35"/>
    <mergeCell ref="C35:F35"/>
    <mergeCell ref="B33:B45"/>
    <mergeCell ref="A28:A46"/>
    <mergeCell ref="A53:A54"/>
    <mergeCell ref="F68:G68"/>
    <mergeCell ref="F60:G60"/>
    <mergeCell ref="M73:M75"/>
    <mergeCell ref="B28:B32"/>
    <mergeCell ref="G28:G32"/>
    <mergeCell ref="H28:H32"/>
    <mergeCell ref="B50:E50"/>
    <mergeCell ref="A23:A25"/>
    <mergeCell ref="M47:M48"/>
    <mergeCell ref="B54:E54"/>
    <mergeCell ref="M53:M54"/>
    <mergeCell ref="M51:M52"/>
    <mergeCell ref="M70:M72"/>
    <mergeCell ref="A49:A50"/>
    <mergeCell ref="A21:A22"/>
    <mergeCell ref="E23:E24"/>
    <mergeCell ref="M26:M27"/>
    <mergeCell ref="A26:A27"/>
    <mergeCell ref="K23:K24"/>
    <mergeCell ref="C23:C24"/>
    <mergeCell ref="D23:D24"/>
    <mergeCell ref="F23:F24"/>
    <mergeCell ref="M49:M50"/>
    <mergeCell ref="H23:H24"/>
    <mergeCell ref="G23:G24"/>
    <mergeCell ref="A47:A48"/>
    <mergeCell ref="B48:E48"/>
    <mergeCell ref="I23:I24"/>
    <mergeCell ref="J23:J24"/>
    <mergeCell ref="H36:H45"/>
    <mergeCell ref="H33:H35"/>
    <mergeCell ref="B27:E27"/>
    <mergeCell ref="A5:M5"/>
    <mergeCell ref="A6:M6"/>
    <mergeCell ref="A7:M7"/>
    <mergeCell ref="L23:L24"/>
    <mergeCell ref="M23:M24"/>
    <mergeCell ref="B23:B24"/>
    <mergeCell ref="B9:B10"/>
    <mergeCell ref="I9:I10"/>
    <mergeCell ref="B20:E20"/>
    <mergeCell ref="K9:L9"/>
    <mergeCell ref="M96:M97"/>
    <mergeCell ref="J94:J95"/>
    <mergeCell ref="B72:E72"/>
    <mergeCell ref="B75:E75"/>
    <mergeCell ref="L90:L91"/>
    <mergeCell ref="L82:L83"/>
    <mergeCell ref="M76:M77"/>
    <mergeCell ref="G94:G95"/>
    <mergeCell ref="H94:H95"/>
    <mergeCell ref="M78:M79"/>
    <mergeCell ref="G98:G99"/>
    <mergeCell ref="H98:H99"/>
    <mergeCell ref="I98:I99"/>
    <mergeCell ref="G96:G97"/>
    <mergeCell ref="L96:L97"/>
    <mergeCell ref="H90:H91"/>
    <mergeCell ref="I90:I91"/>
    <mergeCell ref="K90:K91"/>
    <mergeCell ref="K94:K95"/>
    <mergeCell ref="K98:K99"/>
    <mergeCell ref="M98:M99"/>
    <mergeCell ref="H96:H97"/>
    <mergeCell ref="I96:I97"/>
    <mergeCell ref="J96:J97"/>
    <mergeCell ref="K96:K97"/>
    <mergeCell ref="M90:M91"/>
    <mergeCell ref="L94:L95"/>
    <mergeCell ref="M94:M95"/>
    <mergeCell ref="L98:L99"/>
    <mergeCell ref="J98:J99"/>
    <mergeCell ref="L4:M4"/>
    <mergeCell ref="G9:G10"/>
    <mergeCell ref="M55:M69"/>
    <mergeCell ref="M9:M10"/>
    <mergeCell ref="I94:I95"/>
    <mergeCell ref="G90:G91"/>
    <mergeCell ref="M82:M83"/>
    <mergeCell ref="J82:J83"/>
    <mergeCell ref="J90:J91"/>
    <mergeCell ref="K82:K83"/>
    <mergeCell ref="J9:J10"/>
    <mergeCell ref="M28:M46"/>
    <mergeCell ref="H9:H10"/>
    <mergeCell ref="F9:F10"/>
    <mergeCell ref="A9:A10"/>
    <mergeCell ref="E9:E10"/>
    <mergeCell ref="B25:E25"/>
    <mergeCell ref="G36:G45"/>
    <mergeCell ref="C45:F45"/>
    <mergeCell ref="A12:A13"/>
    <mergeCell ref="G82:G83"/>
    <mergeCell ref="B79:E79"/>
    <mergeCell ref="A51:A52"/>
    <mergeCell ref="B77:E77"/>
    <mergeCell ref="A70:A72"/>
    <mergeCell ref="G14:G19"/>
    <mergeCell ref="B70:B71"/>
    <mergeCell ref="B22:E22"/>
    <mergeCell ref="B73:B74"/>
    <mergeCell ref="A73:A75"/>
    <mergeCell ref="D9:D10"/>
    <mergeCell ref="B52:E52"/>
    <mergeCell ref="B46:E46"/>
    <mergeCell ref="C9:C10"/>
    <mergeCell ref="B13:E13"/>
    <mergeCell ref="C18:C19"/>
    <mergeCell ref="E18:E19"/>
    <mergeCell ref="M80:M81"/>
    <mergeCell ref="A82:F83"/>
    <mergeCell ref="H82:H83"/>
    <mergeCell ref="I82:I83"/>
    <mergeCell ref="A55:A69"/>
    <mergeCell ref="A80:A81"/>
    <mergeCell ref="B81:E81"/>
    <mergeCell ref="A78:A79"/>
    <mergeCell ref="A76:A77"/>
    <mergeCell ref="B69:E69"/>
    <mergeCell ref="A14:A20"/>
    <mergeCell ref="B14:B19"/>
    <mergeCell ref="F18:F19"/>
    <mergeCell ref="M18:M19"/>
    <mergeCell ref="H14:H19"/>
    <mergeCell ref="I18:I19"/>
    <mergeCell ref="J18:J19"/>
    <mergeCell ref="K18:K19"/>
    <mergeCell ref="L18:L19"/>
    <mergeCell ref="D18:D19"/>
    <mergeCell ref="M86:M87"/>
    <mergeCell ref="G86:G87"/>
    <mergeCell ref="H86:H87"/>
    <mergeCell ref="I86:I87"/>
    <mergeCell ref="J86:J87"/>
    <mergeCell ref="K86:K87"/>
    <mergeCell ref="L86:L8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2020-07-24T08:29:59Z</cp:lastPrinted>
  <dcterms:created xsi:type="dcterms:W3CDTF">2016-07-07T07:46:02Z</dcterms:created>
  <dcterms:modified xsi:type="dcterms:W3CDTF">2020-09-02T06:59:55Z</dcterms:modified>
  <cp:category/>
  <cp:version/>
  <cp:contentType/>
  <cp:contentStatus/>
</cp:coreProperties>
</file>